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05" windowHeight="10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C5" i="1"/>
  <c r="E10" i="1" l="1"/>
  <c r="E58" i="1" l="1"/>
  <c r="E45" i="1"/>
  <c r="E61" i="1" s="1"/>
  <c r="E15" i="1"/>
  <c r="E14" i="1"/>
  <c r="E12" i="1"/>
  <c r="E11" i="1"/>
  <c r="E9" i="1"/>
  <c r="B8" i="1"/>
  <c r="B16" i="1" s="1"/>
  <c r="E7" i="1"/>
  <c r="E6" i="1"/>
  <c r="D8" i="1"/>
  <c r="D16" i="1" s="1"/>
  <c r="C8" i="1"/>
  <c r="C16" i="1" s="1"/>
  <c r="E17" i="1" l="1"/>
  <c r="E16" i="1"/>
  <c r="E5" i="1"/>
  <c r="E8" i="1" s="1"/>
  <c r="F27" i="1"/>
</calcChain>
</file>

<file path=xl/sharedStrings.xml><?xml version="1.0" encoding="utf-8"?>
<sst xmlns="http://schemas.openxmlformats.org/spreadsheetml/2006/main" count="85" uniqueCount="57">
  <si>
    <t>FY 2010 Impact Fee Fund Financial Report Information</t>
  </si>
  <si>
    <t>Recreation and Parks</t>
  </si>
  <si>
    <t>Transportation</t>
  </si>
  <si>
    <t>Public Safety</t>
  </si>
  <si>
    <t>Total</t>
  </si>
  <si>
    <t>Impact Fee by Categories FY 09</t>
  </si>
  <si>
    <t>Impact Fee Credits FY 09</t>
  </si>
  <si>
    <t>Impact Fee Encumbrances FY 09</t>
  </si>
  <si>
    <t>Impact Fee Fund Balance FY 2009</t>
  </si>
  <si>
    <t>Impact Fees Collected from FY 2010</t>
  </si>
  <si>
    <t>Interest</t>
  </si>
  <si>
    <t>(Administrative/Other Costs)</t>
  </si>
  <si>
    <t>(Impact Fee Refunds)</t>
  </si>
  <si>
    <t>(Project Expenditures)</t>
  </si>
  <si>
    <t>Encumbrances</t>
  </si>
  <si>
    <t>FY 2010 Impact Fee Expenditures by Project Name</t>
  </si>
  <si>
    <t>Facility</t>
  </si>
  <si>
    <t>Project Name</t>
  </si>
  <si>
    <t>Spent</t>
  </si>
  <si>
    <t xml:space="preserve">N/A </t>
  </si>
  <si>
    <t>Bank Fees</t>
  </si>
  <si>
    <t>Crab/Rucker/Hardscrabble Intersection</t>
  </si>
  <si>
    <t>HBR/Alpharetta Hwy/Houze Intersection</t>
  </si>
  <si>
    <t>Hembree Rd Bridge Replacement</t>
  </si>
  <si>
    <t xml:space="preserve">Crabapple/Chaffin/Intersection </t>
  </si>
  <si>
    <t>Grimes Bridge/Norcross/Warsaw</t>
  </si>
  <si>
    <t>Grimes Bridge Road Bridge Replacement</t>
  </si>
  <si>
    <t>Hardscrabble/Chaffin</t>
  </si>
  <si>
    <t>Bowen Road Sidewalks</t>
  </si>
  <si>
    <t>S. Atlanta SR9 at Oxbo Road</t>
  </si>
  <si>
    <t>Holcomb Bridge Sidewalk</t>
  </si>
  <si>
    <t>Old Alabama Sidewlaks</t>
  </si>
  <si>
    <t>Canton Street West</t>
  </si>
  <si>
    <t>Elkins Drainage and Sidewalk</t>
  </si>
  <si>
    <t>Upper Hembee Road at Foe Killer Creek</t>
  </si>
  <si>
    <t>Park Square Improvements</t>
  </si>
  <si>
    <t>Mimosa Blve ext</t>
  </si>
  <si>
    <t>Elkins Sidewalk</t>
  </si>
  <si>
    <t>Mimosa Ext from Magnolia St to Webb St</t>
  </si>
  <si>
    <t>Signal Fiber Cable</t>
  </si>
  <si>
    <t>Transportation Total</t>
  </si>
  <si>
    <t>Recreation &amp; Parks</t>
  </si>
  <si>
    <t>Garrard Landing Restrooms</t>
  </si>
  <si>
    <t>Big Creek Restrooms</t>
  </si>
  <si>
    <t>Real Estate Acquisition</t>
  </si>
  <si>
    <t>Riverside Park Bandstand</t>
  </si>
  <si>
    <t>Riverside Ext</t>
  </si>
  <si>
    <t>East Roswell Spayground</t>
  </si>
  <si>
    <t>Riverside Rest Room</t>
  </si>
  <si>
    <t>Riverside Picinic Pav</t>
  </si>
  <si>
    <t>ERP Trail Ext Fouts</t>
  </si>
  <si>
    <t>Garrard LandingPhase II</t>
  </si>
  <si>
    <t>Recreation &amp; Parks Total</t>
  </si>
  <si>
    <t xml:space="preserve"> </t>
  </si>
  <si>
    <t xml:space="preserve">Impact Fee Credits </t>
  </si>
  <si>
    <t xml:space="preserve">Impact Fee Allocation </t>
  </si>
  <si>
    <t>Fund Balance FY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</si>
</sst>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2"/>
    <xf numFmtId="0" fontId="2" fillId="0" borderId="1" xfId="2" applyBorder="1"/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wrapText="1"/>
    </xf>
    <xf numFmtId="44" fontId="2" fillId="0" borderId="1" xfId="1" applyFont="1" applyBorder="1"/>
    <xf numFmtId="0" fontId="3" fillId="0" borderId="1" xfId="2" applyFont="1" applyBorder="1" applyAlignment="1">
      <alignment wrapText="1"/>
    </xf>
    <xf numFmtId="44" fontId="3" fillId="0" borderId="1" xfId="1" applyFont="1" applyBorder="1"/>
    <xf numFmtId="0" fontId="2" fillId="0" borderId="1" xfId="2" applyFont="1" applyBorder="1"/>
    <xf numFmtId="44" fontId="1" fillId="0" borderId="1" xfId="1" applyBorder="1"/>
    <xf numFmtId="0" fontId="2" fillId="0" borderId="0" xfId="2" applyBorder="1"/>
    <xf numFmtId="0" fontId="2" fillId="0" borderId="3" xfId="2" applyFill="1" applyBorder="1"/>
    <xf numFmtId="44" fontId="1" fillId="0" borderId="3" xfId="1" applyFill="1" applyBorder="1"/>
    <xf numFmtId="43" fontId="2" fillId="0" borderId="0" xfId="2" applyNumberFormat="1"/>
    <xf numFmtId="0" fontId="3" fillId="0" borderId="1" xfId="2" applyFont="1" applyBorder="1"/>
    <xf numFmtId="43" fontId="2" fillId="0" borderId="1" xfId="2" applyNumberFormat="1" applyBorder="1"/>
    <xf numFmtId="44" fontId="2" fillId="0" borderId="0" xfId="2" applyNumberFormat="1"/>
    <xf numFmtId="0" fontId="3" fillId="0" borderId="1" xfId="2" applyFont="1" applyBorder="1" applyAlignment="1">
      <alignment horizontal="center"/>
    </xf>
    <xf numFmtId="44" fontId="2" fillId="0" borderId="1" xfId="2" applyNumberFormat="1" applyBorder="1"/>
    <xf numFmtId="43" fontId="1" fillId="0" borderId="1" xfId="1" applyNumberFormat="1" applyBorder="1"/>
    <xf numFmtId="0" fontId="2" fillId="0" borderId="4" xfId="2" applyFont="1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6" xfId="2" applyBorder="1" applyAlignment="1">
      <alignment horizontal="left"/>
    </xf>
    <xf numFmtId="0" fontId="2" fillId="0" borderId="0" xfId="2" applyAlignment="1">
      <alignment horizontal="center"/>
    </xf>
    <xf numFmtId="49" fontId="2" fillId="0" borderId="0" xfId="2" applyNumberFormat="1" applyAlignment="1">
      <alignment horizontal="center"/>
    </xf>
    <xf numFmtId="0" fontId="2" fillId="0" borderId="0" xfId="2" applyAlignment="1">
      <alignment horizontal="left"/>
    </xf>
    <xf numFmtId="43" fontId="2" fillId="0" borderId="2" xfId="2" applyNumberFormat="1" applyFill="1" applyBorder="1" applyAlignment="1">
      <alignment horizontal="left"/>
    </xf>
    <xf numFmtId="43" fontId="2" fillId="0" borderId="0" xfId="2" applyNumberFormat="1" applyAlignment="1">
      <alignment horizontal="left"/>
    </xf>
    <xf numFmtId="49" fontId="2" fillId="0" borderId="0" xfId="2" applyNumberFormat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2" fillId="0" borderId="1" xfId="2" applyBorder="1" applyAlignment="1">
      <alignment horizontal="left"/>
    </xf>
    <xf numFmtId="0" fontId="2" fillId="0" borderId="1" xfId="2" applyBorder="1" applyAlignment="1">
      <alignment horizontal="left" wrapText="1"/>
    </xf>
    <xf numFmtId="0" fontId="2" fillId="0" borderId="5" xfId="2" applyBorder="1" applyAlignment="1">
      <alignment horizontal="left"/>
    </xf>
    <xf numFmtId="0" fontId="2" fillId="0" borderId="6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Font="1" applyBorder="1" applyAlignment="1">
      <alignment horizontal="left"/>
    </xf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4" xfId="2" applyFont="1" applyBorder="1" applyAlignment="1">
      <alignment horizontal="left" wrapText="1"/>
    </xf>
    <xf numFmtId="0" fontId="2" fillId="0" borderId="5" xfId="2" applyBorder="1" applyAlignment="1">
      <alignment horizontal="left" wrapText="1"/>
    </xf>
    <xf numFmtId="0" fontId="2" fillId="0" borderId="6" xfId="2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Impact Fee info for comp plan update as of 3-13-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abSelected="1" workbookViewId="0">
      <selection activeCell="F26" sqref="F26"/>
    </sheetView>
  </sheetViews>
  <sheetFormatPr defaultRowHeight="12.75" x14ac:dyDescent="0.2"/>
  <cols>
    <col min="1" max="1" width="34" style="1" customWidth="1"/>
    <col min="2" max="2" width="17.28515625" style="1" customWidth="1"/>
    <col min="3" max="3" width="15" style="1" bestFit="1" customWidth="1"/>
    <col min="4" max="4" width="14.28515625" style="1" customWidth="1"/>
    <col min="5" max="5" width="14.5703125" style="1" bestFit="1" customWidth="1"/>
    <col min="6" max="6" width="12.85546875" style="1" bestFit="1" customWidth="1"/>
    <col min="7" max="256" width="9.140625" style="1"/>
    <col min="257" max="257" width="34" style="1" customWidth="1"/>
    <col min="258" max="258" width="13.85546875" style="1" customWidth="1"/>
    <col min="259" max="260" width="14.28515625" style="1" customWidth="1"/>
    <col min="261" max="261" width="14.5703125" style="1" bestFit="1" customWidth="1"/>
    <col min="262" max="262" width="12.85546875" style="1" bestFit="1" customWidth="1"/>
    <col min="263" max="512" width="9.140625" style="1"/>
    <col min="513" max="513" width="34" style="1" customWidth="1"/>
    <col min="514" max="514" width="13.85546875" style="1" customWidth="1"/>
    <col min="515" max="516" width="14.28515625" style="1" customWidth="1"/>
    <col min="517" max="517" width="14.5703125" style="1" bestFit="1" customWidth="1"/>
    <col min="518" max="518" width="12.85546875" style="1" bestFit="1" customWidth="1"/>
    <col min="519" max="768" width="9.140625" style="1"/>
    <col min="769" max="769" width="34" style="1" customWidth="1"/>
    <col min="770" max="770" width="13.85546875" style="1" customWidth="1"/>
    <col min="771" max="772" width="14.28515625" style="1" customWidth="1"/>
    <col min="773" max="773" width="14.5703125" style="1" bestFit="1" customWidth="1"/>
    <col min="774" max="774" width="12.85546875" style="1" bestFit="1" customWidth="1"/>
    <col min="775" max="1024" width="9.140625" style="1"/>
    <col min="1025" max="1025" width="34" style="1" customWidth="1"/>
    <col min="1026" max="1026" width="13.85546875" style="1" customWidth="1"/>
    <col min="1027" max="1028" width="14.28515625" style="1" customWidth="1"/>
    <col min="1029" max="1029" width="14.5703125" style="1" bestFit="1" customWidth="1"/>
    <col min="1030" max="1030" width="12.85546875" style="1" bestFit="1" customWidth="1"/>
    <col min="1031" max="1280" width="9.140625" style="1"/>
    <col min="1281" max="1281" width="34" style="1" customWidth="1"/>
    <col min="1282" max="1282" width="13.85546875" style="1" customWidth="1"/>
    <col min="1283" max="1284" width="14.28515625" style="1" customWidth="1"/>
    <col min="1285" max="1285" width="14.5703125" style="1" bestFit="1" customWidth="1"/>
    <col min="1286" max="1286" width="12.85546875" style="1" bestFit="1" customWidth="1"/>
    <col min="1287" max="1536" width="9.140625" style="1"/>
    <col min="1537" max="1537" width="34" style="1" customWidth="1"/>
    <col min="1538" max="1538" width="13.85546875" style="1" customWidth="1"/>
    <col min="1539" max="1540" width="14.28515625" style="1" customWidth="1"/>
    <col min="1541" max="1541" width="14.5703125" style="1" bestFit="1" customWidth="1"/>
    <col min="1542" max="1542" width="12.85546875" style="1" bestFit="1" customWidth="1"/>
    <col min="1543" max="1792" width="9.140625" style="1"/>
    <col min="1793" max="1793" width="34" style="1" customWidth="1"/>
    <col min="1794" max="1794" width="13.85546875" style="1" customWidth="1"/>
    <col min="1795" max="1796" width="14.28515625" style="1" customWidth="1"/>
    <col min="1797" max="1797" width="14.5703125" style="1" bestFit="1" customWidth="1"/>
    <col min="1798" max="1798" width="12.85546875" style="1" bestFit="1" customWidth="1"/>
    <col min="1799" max="2048" width="9.140625" style="1"/>
    <col min="2049" max="2049" width="34" style="1" customWidth="1"/>
    <col min="2050" max="2050" width="13.85546875" style="1" customWidth="1"/>
    <col min="2051" max="2052" width="14.28515625" style="1" customWidth="1"/>
    <col min="2053" max="2053" width="14.5703125" style="1" bestFit="1" customWidth="1"/>
    <col min="2054" max="2054" width="12.85546875" style="1" bestFit="1" customWidth="1"/>
    <col min="2055" max="2304" width="9.140625" style="1"/>
    <col min="2305" max="2305" width="34" style="1" customWidth="1"/>
    <col min="2306" max="2306" width="13.85546875" style="1" customWidth="1"/>
    <col min="2307" max="2308" width="14.28515625" style="1" customWidth="1"/>
    <col min="2309" max="2309" width="14.5703125" style="1" bestFit="1" customWidth="1"/>
    <col min="2310" max="2310" width="12.85546875" style="1" bestFit="1" customWidth="1"/>
    <col min="2311" max="2560" width="9.140625" style="1"/>
    <col min="2561" max="2561" width="34" style="1" customWidth="1"/>
    <col min="2562" max="2562" width="13.85546875" style="1" customWidth="1"/>
    <col min="2563" max="2564" width="14.28515625" style="1" customWidth="1"/>
    <col min="2565" max="2565" width="14.5703125" style="1" bestFit="1" customWidth="1"/>
    <col min="2566" max="2566" width="12.85546875" style="1" bestFit="1" customWidth="1"/>
    <col min="2567" max="2816" width="9.140625" style="1"/>
    <col min="2817" max="2817" width="34" style="1" customWidth="1"/>
    <col min="2818" max="2818" width="13.85546875" style="1" customWidth="1"/>
    <col min="2819" max="2820" width="14.28515625" style="1" customWidth="1"/>
    <col min="2821" max="2821" width="14.5703125" style="1" bestFit="1" customWidth="1"/>
    <col min="2822" max="2822" width="12.85546875" style="1" bestFit="1" customWidth="1"/>
    <col min="2823" max="3072" width="9.140625" style="1"/>
    <col min="3073" max="3073" width="34" style="1" customWidth="1"/>
    <col min="3074" max="3074" width="13.85546875" style="1" customWidth="1"/>
    <col min="3075" max="3076" width="14.28515625" style="1" customWidth="1"/>
    <col min="3077" max="3077" width="14.5703125" style="1" bestFit="1" customWidth="1"/>
    <col min="3078" max="3078" width="12.85546875" style="1" bestFit="1" customWidth="1"/>
    <col min="3079" max="3328" width="9.140625" style="1"/>
    <col min="3329" max="3329" width="34" style="1" customWidth="1"/>
    <col min="3330" max="3330" width="13.85546875" style="1" customWidth="1"/>
    <col min="3331" max="3332" width="14.28515625" style="1" customWidth="1"/>
    <col min="3333" max="3333" width="14.5703125" style="1" bestFit="1" customWidth="1"/>
    <col min="3334" max="3334" width="12.85546875" style="1" bestFit="1" customWidth="1"/>
    <col min="3335" max="3584" width="9.140625" style="1"/>
    <col min="3585" max="3585" width="34" style="1" customWidth="1"/>
    <col min="3586" max="3586" width="13.85546875" style="1" customWidth="1"/>
    <col min="3587" max="3588" width="14.28515625" style="1" customWidth="1"/>
    <col min="3589" max="3589" width="14.5703125" style="1" bestFit="1" customWidth="1"/>
    <col min="3590" max="3590" width="12.85546875" style="1" bestFit="1" customWidth="1"/>
    <col min="3591" max="3840" width="9.140625" style="1"/>
    <col min="3841" max="3841" width="34" style="1" customWidth="1"/>
    <col min="3842" max="3842" width="13.85546875" style="1" customWidth="1"/>
    <col min="3843" max="3844" width="14.28515625" style="1" customWidth="1"/>
    <col min="3845" max="3845" width="14.5703125" style="1" bestFit="1" customWidth="1"/>
    <col min="3846" max="3846" width="12.85546875" style="1" bestFit="1" customWidth="1"/>
    <col min="3847" max="4096" width="9.140625" style="1"/>
    <col min="4097" max="4097" width="34" style="1" customWidth="1"/>
    <col min="4098" max="4098" width="13.85546875" style="1" customWidth="1"/>
    <col min="4099" max="4100" width="14.28515625" style="1" customWidth="1"/>
    <col min="4101" max="4101" width="14.5703125" style="1" bestFit="1" customWidth="1"/>
    <col min="4102" max="4102" width="12.85546875" style="1" bestFit="1" customWidth="1"/>
    <col min="4103" max="4352" width="9.140625" style="1"/>
    <col min="4353" max="4353" width="34" style="1" customWidth="1"/>
    <col min="4354" max="4354" width="13.85546875" style="1" customWidth="1"/>
    <col min="4355" max="4356" width="14.28515625" style="1" customWidth="1"/>
    <col min="4357" max="4357" width="14.5703125" style="1" bestFit="1" customWidth="1"/>
    <col min="4358" max="4358" width="12.85546875" style="1" bestFit="1" customWidth="1"/>
    <col min="4359" max="4608" width="9.140625" style="1"/>
    <col min="4609" max="4609" width="34" style="1" customWidth="1"/>
    <col min="4610" max="4610" width="13.85546875" style="1" customWidth="1"/>
    <col min="4611" max="4612" width="14.28515625" style="1" customWidth="1"/>
    <col min="4613" max="4613" width="14.5703125" style="1" bestFit="1" customWidth="1"/>
    <col min="4614" max="4614" width="12.85546875" style="1" bestFit="1" customWidth="1"/>
    <col min="4615" max="4864" width="9.140625" style="1"/>
    <col min="4865" max="4865" width="34" style="1" customWidth="1"/>
    <col min="4866" max="4866" width="13.85546875" style="1" customWidth="1"/>
    <col min="4867" max="4868" width="14.28515625" style="1" customWidth="1"/>
    <col min="4869" max="4869" width="14.5703125" style="1" bestFit="1" customWidth="1"/>
    <col min="4870" max="4870" width="12.85546875" style="1" bestFit="1" customWidth="1"/>
    <col min="4871" max="5120" width="9.140625" style="1"/>
    <col min="5121" max="5121" width="34" style="1" customWidth="1"/>
    <col min="5122" max="5122" width="13.85546875" style="1" customWidth="1"/>
    <col min="5123" max="5124" width="14.28515625" style="1" customWidth="1"/>
    <col min="5125" max="5125" width="14.5703125" style="1" bestFit="1" customWidth="1"/>
    <col min="5126" max="5126" width="12.85546875" style="1" bestFit="1" customWidth="1"/>
    <col min="5127" max="5376" width="9.140625" style="1"/>
    <col min="5377" max="5377" width="34" style="1" customWidth="1"/>
    <col min="5378" max="5378" width="13.85546875" style="1" customWidth="1"/>
    <col min="5379" max="5380" width="14.28515625" style="1" customWidth="1"/>
    <col min="5381" max="5381" width="14.5703125" style="1" bestFit="1" customWidth="1"/>
    <col min="5382" max="5382" width="12.85546875" style="1" bestFit="1" customWidth="1"/>
    <col min="5383" max="5632" width="9.140625" style="1"/>
    <col min="5633" max="5633" width="34" style="1" customWidth="1"/>
    <col min="5634" max="5634" width="13.85546875" style="1" customWidth="1"/>
    <col min="5635" max="5636" width="14.28515625" style="1" customWidth="1"/>
    <col min="5637" max="5637" width="14.5703125" style="1" bestFit="1" customWidth="1"/>
    <col min="5638" max="5638" width="12.85546875" style="1" bestFit="1" customWidth="1"/>
    <col min="5639" max="5888" width="9.140625" style="1"/>
    <col min="5889" max="5889" width="34" style="1" customWidth="1"/>
    <col min="5890" max="5890" width="13.85546875" style="1" customWidth="1"/>
    <col min="5891" max="5892" width="14.28515625" style="1" customWidth="1"/>
    <col min="5893" max="5893" width="14.5703125" style="1" bestFit="1" customWidth="1"/>
    <col min="5894" max="5894" width="12.85546875" style="1" bestFit="1" customWidth="1"/>
    <col min="5895" max="6144" width="9.140625" style="1"/>
    <col min="6145" max="6145" width="34" style="1" customWidth="1"/>
    <col min="6146" max="6146" width="13.85546875" style="1" customWidth="1"/>
    <col min="6147" max="6148" width="14.28515625" style="1" customWidth="1"/>
    <col min="6149" max="6149" width="14.5703125" style="1" bestFit="1" customWidth="1"/>
    <col min="6150" max="6150" width="12.85546875" style="1" bestFit="1" customWidth="1"/>
    <col min="6151" max="6400" width="9.140625" style="1"/>
    <col min="6401" max="6401" width="34" style="1" customWidth="1"/>
    <col min="6402" max="6402" width="13.85546875" style="1" customWidth="1"/>
    <col min="6403" max="6404" width="14.28515625" style="1" customWidth="1"/>
    <col min="6405" max="6405" width="14.5703125" style="1" bestFit="1" customWidth="1"/>
    <col min="6406" max="6406" width="12.85546875" style="1" bestFit="1" customWidth="1"/>
    <col min="6407" max="6656" width="9.140625" style="1"/>
    <col min="6657" max="6657" width="34" style="1" customWidth="1"/>
    <col min="6658" max="6658" width="13.85546875" style="1" customWidth="1"/>
    <col min="6659" max="6660" width="14.28515625" style="1" customWidth="1"/>
    <col min="6661" max="6661" width="14.5703125" style="1" bestFit="1" customWidth="1"/>
    <col min="6662" max="6662" width="12.85546875" style="1" bestFit="1" customWidth="1"/>
    <col min="6663" max="6912" width="9.140625" style="1"/>
    <col min="6913" max="6913" width="34" style="1" customWidth="1"/>
    <col min="6914" max="6914" width="13.85546875" style="1" customWidth="1"/>
    <col min="6915" max="6916" width="14.28515625" style="1" customWidth="1"/>
    <col min="6917" max="6917" width="14.5703125" style="1" bestFit="1" customWidth="1"/>
    <col min="6918" max="6918" width="12.85546875" style="1" bestFit="1" customWidth="1"/>
    <col min="6919" max="7168" width="9.140625" style="1"/>
    <col min="7169" max="7169" width="34" style="1" customWidth="1"/>
    <col min="7170" max="7170" width="13.85546875" style="1" customWidth="1"/>
    <col min="7171" max="7172" width="14.28515625" style="1" customWidth="1"/>
    <col min="7173" max="7173" width="14.5703125" style="1" bestFit="1" customWidth="1"/>
    <col min="7174" max="7174" width="12.85546875" style="1" bestFit="1" customWidth="1"/>
    <col min="7175" max="7424" width="9.140625" style="1"/>
    <col min="7425" max="7425" width="34" style="1" customWidth="1"/>
    <col min="7426" max="7426" width="13.85546875" style="1" customWidth="1"/>
    <col min="7427" max="7428" width="14.28515625" style="1" customWidth="1"/>
    <col min="7429" max="7429" width="14.5703125" style="1" bestFit="1" customWidth="1"/>
    <col min="7430" max="7430" width="12.85546875" style="1" bestFit="1" customWidth="1"/>
    <col min="7431" max="7680" width="9.140625" style="1"/>
    <col min="7681" max="7681" width="34" style="1" customWidth="1"/>
    <col min="7682" max="7682" width="13.85546875" style="1" customWidth="1"/>
    <col min="7683" max="7684" width="14.28515625" style="1" customWidth="1"/>
    <col min="7685" max="7685" width="14.5703125" style="1" bestFit="1" customWidth="1"/>
    <col min="7686" max="7686" width="12.85546875" style="1" bestFit="1" customWidth="1"/>
    <col min="7687" max="7936" width="9.140625" style="1"/>
    <col min="7937" max="7937" width="34" style="1" customWidth="1"/>
    <col min="7938" max="7938" width="13.85546875" style="1" customWidth="1"/>
    <col min="7939" max="7940" width="14.28515625" style="1" customWidth="1"/>
    <col min="7941" max="7941" width="14.5703125" style="1" bestFit="1" customWidth="1"/>
    <col min="7942" max="7942" width="12.85546875" style="1" bestFit="1" customWidth="1"/>
    <col min="7943" max="8192" width="9.140625" style="1"/>
    <col min="8193" max="8193" width="34" style="1" customWidth="1"/>
    <col min="8194" max="8194" width="13.85546875" style="1" customWidth="1"/>
    <col min="8195" max="8196" width="14.28515625" style="1" customWidth="1"/>
    <col min="8197" max="8197" width="14.5703125" style="1" bestFit="1" customWidth="1"/>
    <col min="8198" max="8198" width="12.85546875" style="1" bestFit="1" customWidth="1"/>
    <col min="8199" max="8448" width="9.140625" style="1"/>
    <col min="8449" max="8449" width="34" style="1" customWidth="1"/>
    <col min="8450" max="8450" width="13.85546875" style="1" customWidth="1"/>
    <col min="8451" max="8452" width="14.28515625" style="1" customWidth="1"/>
    <col min="8453" max="8453" width="14.5703125" style="1" bestFit="1" customWidth="1"/>
    <col min="8454" max="8454" width="12.85546875" style="1" bestFit="1" customWidth="1"/>
    <col min="8455" max="8704" width="9.140625" style="1"/>
    <col min="8705" max="8705" width="34" style="1" customWidth="1"/>
    <col min="8706" max="8706" width="13.85546875" style="1" customWidth="1"/>
    <col min="8707" max="8708" width="14.28515625" style="1" customWidth="1"/>
    <col min="8709" max="8709" width="14.5703125" style="1" bestFit="1" customWidth="1"/>
    <col min="8710" max="8710" width="12.85546875" style="1" bestFit="1" customWidth="1"/>
    <col min="8711" max="8960" width="9.140625" style="1"/>
    <col min="8961" max="8961" width="34" style="1" customWidth="1"/>
    <col min="8962" max="8962" width="13.85546875" style="1" customWidth="1"/>
    <col min="8963" max="8964" width="14.28515625" style="1" customWidth="1"/>
    <col min="8965" max="8965" width="14.5703125" style="1" bestFit="1" customWidth="1"/>
    <col min="8966" max="8966" width="12.85546875" style="1" bestFit="1" customWidth="1"/>
    <col min="8967" max="9216" width="9.140625" style="1"/>
    <col min="9217" max="9217" width="34" style="1" customWidth="1"/>
    <col min="9218" max="9218" width="13.85546875" style="1" customWidth="1"/>
    <col min="9219" max="9220" width="14.28515625" style="1" customWidth="1"/>
    <col min="9221" max="9221" width="14.5703125" style="1" bestFit="1" customWidth="1"/>
    <col min="9222" max="9222" width="12.85546875" style="1" bestFit="1" customWidth="1"/>
    <col min="9223" max="9472" width="9.140625" style="1"/>
    <col min="9473" max="9473" width="34" style="1" customWidth="1"/>
    <col min="9474" max="9474" width="13.85546875" style="1" customWidth="1"/>
    <col min="9475" max="9476" width="14.28515625" style="1" customWidth="1"/>
    <col min="9477" max="9477" width="14.5703125" style="1" bestFit="1" customWidth="1"/>
    <col min="9478" max="9478" width="12.85546875" style="1" bestFit="1" customWidth="1"/>
    <col min="9479" max="9728" width="9.140625" style="1"/>
    <col min="9729" max="9729" width="34" style="1" customWidth="1"/>
    <col min="9730" max="9730" width="13.85546875" style="1" customWidth="1"/>
    <col min="9731" max="9732" width="14.28515625" style="1" customWidth="1"/>
    <col min="9733" max="9733" width="14.5703125" style="1" bestFit="1" customWidth="1"/>
    <col min="9734" max="9734" width="12.85546875" style="1" bestFit="1" customWidth="1"/>
    <col min="9735" max="9984" width="9.140625" style="1"/>
    <col min="9985" max="9985" width="34" style="1" customWidth="1"/>
    <col min="9986" max="9986" width="13.85546875" style="1" customWidth="1"/>
    <col min="9987" max="9988" width="14.28515625" style="1" customWidth="1"/>
    <col min="9989" max="9989" width="14.5703125" style="1" bestFit="1" customWidth="1"/>
    <col min="9990" max="9990" width="12.85546875" style="1" bestFit="1" customWidth="1"/>
    <col min="9991" max="10240" width="9.140625" style="1"/>
    <col min="10241" max="10241" width="34" style="1" customWidth="1"/>
    <col min="10242" max="10242" width="13.85546875" style="1" customWidth="1"/>
    <col min="10243" max="10244" width="14.28515625" style="1" customWidth="1"/>
    <col min="10245" max="10245" width="14.5703125" style="1" bestFit="1" customWidth="1"/>
    <col min="10246" max="10246" width="12.85546875" style="1" bestFit="1" customWidth="1"/>
    <col min="10247" max="10496" width="9.140625" style="1"/>
    <col min="10497" max="10497" width="34" style="1" customWidth="1"/>
    <col min="10498" max="10498" width="13.85546875" style="1" customWidth="1"/>
    <col min="10499" max="10500" width="14.28515625" style="1" customWidth="1"/>
    <col min="10501" max="10501" width="14.5703125" style="1" bestFit="1" customWidth="1"/>
    <col min="10502" max="10502" width="12.85546875" style="1" bestFit="1" customWidth="1"/>
    <col min="10503" max="10752" width="9.140625" style="1"/>
    <col min="10753" max="10753" width="34" style="1" customWidth="1"/>
    <col min="10754" max="10754" width="13.85546875" style="1" customWidth="1"/>
    <col min="10755" max="10756" width="14.28515625" style="1" customWidth="1"/>
    <col min="10757" max="10757" width="14.5703125" style="1" bestFit="1" customWidth="1"/>
    <col min="10758" max="10758" width="12.85546875" style="1" bestFit="1" customWidth="1"/>
    <col min="10759" max="11008" width="9.140625" style="1"/>
    <col min="11009" max="11009" width="34" style="1" customWidth="1"/>
    <col min="11010" max="11010" width="13.85546875" style="1" customWidth="1"/>
    <col min="11011" max="11012" width="14.28515625" style="1" customWidth="1"/>
    <col min="11013" max="11013" width="14.5703125" style="1" bestFit="1" customWidth="1"/>
    <col min="11014" max="11014" width="12.85546875" style="1" bestFit="1" customWidth="1"/>
    <col min="11015" max="11264" width="9.140625" style="1"/>
    <col min="11265" max="11265" width="34" style="1" customWidth="1"/>
    <col min="11266" max="11266" width="13.85546875" style="1" customWidth="1"/>
    <col min="11267" max="11268" width="14.28515625" style="1" customWidth="1"/>
    <col min="11269" max="11269" width="14.5703125" style="1" bestFit="1" customWidth="1"/>
    <col min="11270" max="11270" width="12.85546875" style="1" bestFit="1" customWidth="1"/>
    <col min="11271" max="11520" width="9.140625" style="1"/>
    <col min="11521" max="11521" width="34" style="1" customWidth="1"/>
    <col min="11522" max="11522" width="13.85546875" style="1" customWidth="1"/>
    <col min="11523" max="11524" width="14.28515625" style="1" customWidth="1"/>
    <col min="11525" max="11525" width="14.5703125" style="1" bestFit="1" customWidth="1"/>
    <col min="11526" max="11526" width="12.85546875" style="1" bestFit="1" customWidth="1"/>
    <col min="11527" max="11776" width="9.140625" style="1"/>
    <col min="11777" max="11777" width="34" style="1" customWidth="1"/>
    <col min="11778" max="11778" width="13.85546875" style="1" customWidth="1"/>
    <col min="11779" max="11780" width="14.28515625" style="1" customWidth="1"/>
    <col min="11781" max="11781" width="14.5703125" style="1" bestFit="1" customWidth="1"/>
    <col min="11782" max="11782" width="12.85546875" style="1" bestFit="1" customWidth="1"/>
    <col min="11783" max="12032" width="9.140625" style="1"/>
    <col min="12033" max="12033" width="34" style="1" customWidth="1"/>
    <col min="12034" max="12034" width="13.85546875" style="1" customWidth="1"/>
    <col min="12035" max="12036" width="14.28515625" style="1" customWidth="1"/>
    <col min="12037" max="12037" width="14.5703125" style="1" bestFit="1" customWidth="1"/>
    <col min="12038" max="12038" width="12.85546875" style="1" bestFit="1" customWidth="1"/>
    <col min="12039" max="12288" width="9.140625" style="1"/>
    <col min="12289" max="12289" width="34" style="1" customWidth="1"/>
    <col min="12290" max="12290" width="13.85546875" style="1" customWidth="1"/>
    <col min="12291" max="12292" width="14.28515625" style="1" customWidth="1"/>
    <col min="12293" max="12293" width="14.5703125" style="1" bestFit="1" customWidth="1"/>
    <col min="12294" max="12294" width="12.85546875" style="1" bestFit="1" customWidth="1"/>
    <col min="12295" max="12544" width="9.140625" style="1"/>
    <col min="12545" max="12545" width="34" style="1" customWidth="1"/>
    <col min="12546" max="12546" width="13.85546875" style="1" customWidth="1"/>
    <col min="12547" max="12548" width="14.28515625" style="1" customWidth="1"/>
    <col min="12549" max="12549" width="14.5703125" style="1" bestFit="1" customWidth="1"/>
    <col min="12550" max="12550" width="12.85546875" style="1" bestFit="1" customWidth="1"/>
    <col min="12551" max="12800" width="9.140625" style="1"/>
    <col min="12801" max="12801" width="34" style="1" customWidth="1"/>
    <col min="12802" max="12802" width="13.85546875" style="1" customWidth="1"/>
    <col min="12803" max="12804" width="14.28515625" style="1" customWidth="1"/>
    <col min="12805" max="12805" width="14.5703125" style="1" bestFit="1" customWidth="1"/>
    <col min="12806" max="12806" width="12.85546875" style="1" bestFit="1" customWidth="1"/>
    <col min="12807" max="13056" width="9.140625" style="1"/>
    <col min="13057" max="13057" width="34" style="1" customWidth="1"/>
    <col min="13058" max="13058" width="13.85546875" style="1" customWidth="1"/>
    <col min="13059" max="13060" width="14.28515625" style="1" customWidth="1"/>
    <col min="13061" max="13061" width="14.5703125" style="1" bestFit="1" customWidth="1"/>
    <col min="13062" max="13062" width="12.85546875" style="1" bestFit="1" customWidth="1"/>
    <col min="13063" max="13312" width="9.140625" style="1"/>
    <col min="13313" max="13313" width="34" style="1" customWidth="1"/>
    <col min="13314" max="13314" width="13.85546875" style="1" customWidth="1"/>
    <col min="13315" max="13316" width="14.28515625" style="1" customWidth="1"/>
    <col min="13317" max="13317" width="14.5703125" style="1" bestFit="1" customWidth="1"/>
    <col min="13318" max="13318" width="12.85546875" style="1" bestFit="1" customWidth="1"/>
    <col min="13319" max="13568" width="9.140625" style="1"/>
    <col min="13569" max="13569" width="34" style="1" customWidth="1"/>
    <col min="13570" max="13570" width="13.85546875" style="1" customWidth="1"/>
    <col min="13571" max="13572" width="14.28515625" style="1" customWidth="1"/>
    <col min="13573" max="13573" width="14.5703125" style="1" bestFit="1" customWidth="1"/>
    <col min="13574" max="13574" width="12.85546875" style="1" bestFit="1" customWidth="1"/>
    <col min="13575" max="13824" width="9.140625" style="1"/>
    <col min="13825" max="13825" width="34" style="1" customWidth="1"/>
    <col min="13826" max="13826" width="13.85546875" style="1" customWidth="1"/>
    <col min="13827" max="13828" width="14.28515625" style="1" customWidth="1"/>
    <col min="13829" max="13829" width="14.5703125" style="1" bestFit="1" customWidth="1"/>
    <col min="13830" max="13830" width="12.85546875" style="1" bestFit="1" customWidth="1"/>
    <col min="13831" max="14080" width="9.140625" style="1"/>
    <col min="14081" max="14081" width="34" style="1" customWidth="1"/>
    <col min="14082" max="14082" width="13.85546875" style="1" customWidth="1"/>
    <col min="14083" max="14084" width="14.28515625" style="1" customWidth="1"/>
    <col min="14085" max="14085" width="14.5703125" style="1" bestFit="1" customWidth="1"/>
    <col min="14086" max="14086" width="12.85546875" style="1" bestFit="1" customWidth="1"/>
    <col min="14087" max="14336" width="9.140625" style="1"/>
    <col min="14337" max="14337" width="34" style="1" customWidth="1"/>
    <col min="14338" max="14338" width="13.85546875" style="1" customWidth="1"/>
    <col min="14339" max="14340" width="14.28515625" style="1" customWidth="1"/>
    <col min="14341" max="14341" width="14.5703125" style="1" bestFit="1" customWidth="1"/>
    <col min="14342" max="14342" width="12.85546875" style="1" bestFit="1" customWidth="1"/>
    <col min="14343" max="14592" width="9.140625" style="1"/>
    <col min="14593" max="14593" width="34" style="1" customWidth="1"/>
    <col min="14594" max="14594" width="13.85546875" style="1" customWidth="1"/>
    <col min="14595" max="14596" width="14.28515625" style="1" customWidth="1"/>
    <col min="14597" max="14597" width="14.5703125" style="1" bestFit="1" customWidth="1"/>
    <col min="14598" max="14598" width="12.85546875" style="1" bestFit="1" customWidth="1"/>
    <col min="14599" max="14848" width="9.140625" style="1"/>
    <col min="14849" max="14849" width="34" style="1" customWidth="1"/>
    <col min="14850" max="14850" width="13.85546875" style="1" customWidth="1"/>
    <col min="14851" max="14852" width="14.28515625" style="1" customWidth="1"/>
    <col min="14853" max="14853" width="14.5703125" style="1" bestFit="1" customWidth="1"/>
    <col min="14854" max="14854" width="12.85546875" style="1" bestFit="1" customWidth="1"/>
    <col min="14855" max="15104" width="9.140625" style="1"/>
    <col min="15105" max="15105" width="34" style="1" customWidth="1"/>
    <col min="15106" max="15106" width="13.85546875" style="1" customWidth="1"/>
    <col min="15107" max="15108" width="14.28515625" style="1" customWidth="1"/>
    <col min="15109" max="15109" width="14.5703125" style="1" bestFit="1" customWidth="1"/>
    <col min="15110" max="15110" width="12.85546875" style="1" bestFit="1" customWidth="1"/>
    <col min="15111" max="15360" width="9.140625" style="1"/>
    <col min="15361" max="15361" width="34" style="1" customWidth="1"/>
    <col min="15362" max="15362" width="13.85546875" style="1" customWidth="1"/>
    <col min="15363" max="15364" width="14.28515625" style="1" customWidth="1"/>
    <col min="15365" max="15365" width="14.5703125" style="1" bestFit="1" customWidth="1"/>
    <col min="15366" max="15366" width="12.85546875" style="1" bestFit="1" customWidth="1"/>
    <col min="15367" max="15616" width="9.140625" style="1"/>
    <col min="15617" max="15617" width="34" style="1" customWidth="1"/>
    <col min="15618" max="15618" width="13.85546875" style="1" customWidth="1"/>
    <col min="15619" max="15620" width="14.28515625" style="1" customWidth="1"/>
    <col min="15621" max="15621" width="14.5703125" style="1" bestFit="1" customWidth="1"/>
    <col min="15622" max="15622" width="12.85546875" style="1" bestFit="1" customWidth="1"/>
    <col min="15623" max="15872" width="9.140625" style="1"/>
    <col min="15873" max="15873" width="34" style="1" customWidth="1"/>
    <col min="15874" max="15874" width="13.85546875" style="1" customWidth="1"/>
    <col min="15875" max="15876" width="14.28515625" style="1" customWidth="1"/>
    <col min="15877" max="15877" width="14.5703125" style="1" bestFit="1" customWidth="1"/>
    <col min="15878" max="15878" width="12.85546875" style="1" bestFit="1" customWidth="1"/>
    <col min="15879" max="16128" width="9.140625" style="1"/>
    <col min="16129" max="16129" width="34" style="1" customWidth="1"/>
    <col min="16130" max="16130" width="13.85546875" style="1" customWidth="1"/>
    <col min="16131" max="16132" width="14.28515625" style="1" customWidth="1"/>
    <col min="16133" max="16133" width="14.5703125" style="1" bestFit="1" customWidth="1"/>
    <col min="16134" max="16134" width="12.85546875" style="1" bestFit="1" customWidth="1"/>
    <col min="16135" max="16384" width="9.140625" style="1"/>
  </cols>
  <sheetData>
    <row r="2" spans="1:7" x14ac:dyDescent="0.2">
      <c r="A2" s="33" t="s">
        <v>0</v>
      </c>
      <c r="B2" s="33"/>
      <c r="C2" s="33"/>
      <c r="D2" s="33"/>
      <c r="E2" s="33"/>
    </row>
    <row r="4" spans="1:7" ht="27.75" customHeight="1" x14ac:dyDescent="0.2">
      <c r="A4" s="2"/>
      <c r="B4" s="3" t="s">
        <v>1</v>
      </c>
      <c r="C4" s="4" t="s">
        <v>2</v>
      </c>
      <c r="D4" s="4" t="s">
        <v>3</v>
      </c>
      <c r="E4" s="4" t="s">
        <v>4</v>
      </c>
    </row>
    <row r="5" spans="1:7" ht="12.75" customHeight="1" x14ac:dyDescent="0.2">
      <c r="A5" s="5" t="s">
        <v>5</v>
      </c>
      <c r="B5" s="6">
        <v>982083.19</v>
      </c>
      <c r="C5" s="6">
        <f>4332193.45-444198.96-73825.89</f>
        <v>3814168.6</v>
      </c>
      <c r="D5" s="6">
        <f>1468687.38-0.03</f>
        <v>1468687.3499999999</v>
      </c>
      <c r="E5" s="6">
        <f>B5+C5+D5</f>
        <v>6264939.1399999997</v>
      </c>
    </row>
    <row r="6" spans="1:7" ht="12.75" customHeight="1" x14ac:dyDescent="0.2">
      <c r="A6" s="5" t="s">
        <v>6</v>
      </c>
      <c r="B6" s="6">
        <v>0</v>
      </c>
      <c r="C6" s="6">
        <v>444198.96</v>
      </c>
      <c r="D6" s="6">
        <v>0</v>
      </c>
      <c r="E6" s="6">
        <f>SUM(B6:D6)</f>
        <v>444198.96</v>
      </c>
    </row>
    <row r="7" spans="1:7" ht="12.75" customHeight="1" x14ac:dyDescent="0.2">
      <c r="A7" s="5" t="s">
        <v>7</v>
      </c>
      <c r="B7" s="6">
        <v>0</v>
      </c>
      <c r="C7" s="6">
        <v>73826.89</v>
      </c>
      <c r="D7" s="6">
        <v>0</v>
      </c>
      <c r="E7" s="6">
        <f>SUM(B7:D7)</f>
        <v>73826.89</v>
      </c>
    </row>
    <row r="8" spans="1:7" ht="12.75" customHeight="1" x14ac:dyDescent="0.2">
      <c r="A8" s="7" t="s">
        <v>8</v>
      </c>
      <c r="B8" s="8">
        <f>SUM(B5:B7)</f>
        <v>982083.19</v>
      </c>
      <c r="C8" s="8">
        <f>SUM(C5:C7)</f>
        <v>4332194.45</v>
      </c>
      <c r="D8" s="8">
        <f>SUM(D5:D7)</f>
        <v>1468687.3499999999</v>
      </c>
      <c r="E8" s="8">
        <f>SUM(E5:E7)</f>
        <v>6782964.9899999993</v>
      </c>
    </row>
    <row r="9" spans="1:7" ht="15" x14ac:dyDescent="0.25">
      <c r="A9" s="9" t="s">
        <v>9</v>
      </c>
      <c r="B9" s="10">
        <v>52117.2</v>
      </c>
      <c r="C9" s="10">
        <v>17314.77</v>
      </c>
      <c r="D9" s="10">
        <v>25612.26</v>
      </c>
      <c r="E9" s="10">
        <f>B9+C9+D9</f>
        <v>95044.23</v>
      </c>
    </row>
    <row r="10" spans="1:7" ht="15" x14ac:dyDescent="0.25">
      <c r="A10" s="5" t="s">
        <v>54</v>
      </c>
      <c r="B10" s="10">
        <v>0</v>
      </c>
      <c r="C10" s="10">
        <v>-444198.96</v>
      </c>
      <c r="D10" s="10">
        <v>0</v>
      </c>
      <c r="E10" s="10">
        <f>SUM(B10:D10)</f>
        <v>-444198.96</v>
      </c>
      <c r="F10" s="26">
        <v>2999</v>
      </c>
    </row>
    <row r="11" spans="1:7" ht="15" x14ac:dyDescent="0.25">
      <c r="A11" s="2" t="s">
        <v>10</v>
      </c>
      <c r="B11" s="10">
        <v>12052.18</v>
      </c>
      <c r="C11" s="10">
        <v>32314.3</v>
      </c>
      <c r="D11" s="10">
        <v>10166.870000000001</v>
      </c>
      <c r="E11" s="10">
        <f>B11+C11+D11</f>
        <v>54533.35</v>
      </c>
      <c r="F11" s="27"/>
      <c r="G11" s="11"/>
    </row>
    <row r="12" spans="1:7" ht="15" x14ac:dyDescent="0.25">
      <c r="A12" s="2" t="s">
        <v>11</v>
      </c>
      <c r="B12" s="10">
        <v>0</v>
      </c>
      <c r="C12" s="10">
        <v>-1375.35</v>
      </c>
      <c r="D12" s="10">
        <v>0</v>
      </c>
      <c r="E12" s="10">
        <f>B12+C12+D12</f>
        <v>-1375.35</v>
      </c>
      <c r="F12" s="27"/>
      <c r="G12" s="11"/>
    </row>
    <row r="13" spans="1:7" ht="15" x14ac:dyDescent="0.25">
      <c r="A13" s="12" t="s">
        <v>12</v>
      </c>
      <c r="B13" s="13">
        <v>0</v>
      </c>
      <c r="C13" s="13">
        <v>0</v>
      </c>
      <c r="D13" s="13">
        <v>0</v>
      </c>
      <c r="E13" s="13">
        <v>0</v>
      </c>
      <c r="F13" s="28"/>
    </row>
    <row r="14" spans="1:7" ht="15" x14ac:dyDescent="0.25">
      <c r="A14" s="2" t="s">
        <v>13</v>
      </c>
      <c r="B14" s="10">
        <v>-400020.7</v>
      </c>
      <c r="C14" s="10">
        <v>-1735767.71</v>
      </c>
      <c r="D14" s="10">
        <v>0</v>
      </c>
      <c r="E14" s="10">
        <f>B14+C14+D14</f>
        <v>-2135788.41</v>
      </c>
      <c r="F14" s="28"/>
    </row>
    <row r="15" spans="1:7" ht="15" x14ac:dyDescent="0.25">
      <c r="A15" s="9" t="s">
        <v>14</v>
      </c>
      <c r="B15" s="10">
        <v>-96518</v>
      </c>
      <c r="C15" s="10">
        <v>-124995.45</v>
      </c>
      <c r="D15" s="10">
        <v>0</v>
      </c>
      <c r="E15" s="10">
        <f>SUM(B15:D15)</f>
        <v>-221513.45</v>
      </c>
      <c r="F15" s="29">
        <v>2990</v>
      </c>
    </row>
    <row r="16" spans="1:7" x14ac:dyDescent="0.2">
      <c r="A16" s="15" t="s">
        <v>55</v>
      </c>
      <c r="B16" s="8">
        <f>SUM(B8:B15)</f>
        <v>549713.86999999988</v>
      </c>
      <c r="C16" s="8">
        <f>SUM(C8:C15)</f>
        <v>2075486.0499999996</v>
      </c>
      <c r="D16" s="8">
        <f>D8+D9+D11+D14+D15+D12+D13</f>
        <v>1504466.48</v>
      </c>
      <c r="E16" s="8">
        <f>B16+C16+D16</f>
        <v>4129666.3999999994</v>
      </c>
    </row>
    <row r="17" spans="1:6" x14ac:dyDescent="0.2">
      <c r="B17" s="24">
        <v>2902</v>
      </c>
      <c r="C17" s="25">
        <v>2903</v>
      </c>
      <c r="D17" s="25">
        <v>2904</v>
      </c>
      <c r="E17" s="17">
        <f>B16+C16+D16-E10-E15</f>
        <v>4795378.8099999996</v>
      </c>
      <c r="F17" s="14"/>
    </row>
    <row r="18" spans="1:6" x14ac:dyDescent="0.2">
      <c r="C18" s="14"/>
      <c r="D18" s="14"/>
      <c r="E18" s="17" t="s">
        <v>56</v>
      </c>
      <c r="F18" s="14"/>
    </row>
    <row r="19" spans="1:6" x14ac:dyDescent="0.2">
      <c r="D19" s="14"/>
    </row>
    <row r="20" spans="1:6" x14ac:dyDescent="0.2">
      <c r="A20" s="33" t="s">
        <v>15</v>
      </c>
      <c r="B20" s="33"/>
      <c r="C20" s="33"/>
      <c r="D20" s="33"/>
      <c r="E20" s="33"/>
    </row>
    <row r="22" spans="1:6" x14ac:dyDescent="0.2">
      <c r="A22" s="18" t="s">
        <v>16</v>
      </c>
      <c r="B22" s="34" t="s">
        <v>17</v>
      </c>
      <c r="C22" s="34"/>
      <c r="D22" s="34"/>
      <c r="E22" s="18" t="s">
        <v>18</v>
      </c>
    </row>
    <row r="23" spans="1:6" x14ac:dyDescent="0.2">
      <c r="A23" s="2" t="s">
        <v>19</v>
      </c>
      <c r="B23" s="35" t="s">
        <v>20</v>
      </c>
      <c r="C23" s="35"/>
      <c r="D23" s="35"/>
      <c r="E23" s="19">
        <v>1375.35</v>
      </c>
    </row>
    <row r="24" spans="1:6" x14ac:dyDescent="0.2">
      <c r="A24" s="2"/>
      <c r="B24" s="35"/>
      <c r="C24" s="35"/>
      <c r="D24" s="35"/>
      <c r="E24" s="2"/>
    </row>
    <row r="25" spans="1:6" x14ac:dyDescent="0.2">
      <c r="A25" s="2" t="s">
        <v>2</v>
      </c>
      <c r="B25" s="35" t="s">
        <v>21</v>
      </c>
      <c r="C25" s="35"/>
      <c r="D25" s="35"/>
      <c r="E25" s="19">
        <v>383863.3</v>
      </c>
    </row>
    <row r="26" spans="1:6" ht="12.75" customHeight="1" x14ac:dyDescent="0.25">
      <c r="A26" s="2" t="s">
        <v>2</v>
      </c>
      <c r="B26" s="36" t="s">
        <v>22</v>
      </c>
      <c r="C26" s="36"/>
      <c r="D26" s="36"/>
      <c r="E26" s="20">
        <v>78456.89</v>
      </c>
    </row>
    <row r="27" spans="1:6" x14ac:dyDescent="0.2">
      <c r="A27" s="2" t="s">
        <v>2</v>
      </c>
      <c r="B27" s="35" t="s">
        <v>23</v>
      </c>
      <c r="C27" s="35"/>
      <c r="D27" s="35"/>
      <c r="E27" s="16">
        <v>3195.1</v>
      </c>
      <c r="F27" s="14">
        <f>E45+C14</f>
        <v>0</v>
      </c>
    </row>
    <row r="28" spans="1:6" x14ac:dyDescent="0.2">
      <c r="A28" s="9" t="s">
        <v>2</v>
      </c>
      <c r="B28" s="30" t="s">
        <v>24</v>
      </c>
      <c r="C28" s="37"/>
      <c r="D28" s="38"/>
      <c r="E28" s="16">
        <v>54061.75</v>
      </c>
    </row>
    <row r="29" spans="1:6" x14ac:dyDescent="0.2">
      <c r="A29" s="9" t="s">
        <v>2</v>
      </c>
      <c r="B29" s="30" t="s">
        <v>25</v>
      </c>
      <c r="C29" s="31"/>
      <c r="D29" s="32"/>
      <c r="E29" s="16">
        <v>352242</v>
      </c>
    </row>
    <row r="30" spans="1:6" x14ac:dyDescent="0.2">
      <c r="A30" s="9" t="s">
        <v>2</v>
      </c>
      <c r="B30" s="21" t="s">
        <v>26</v>
      </c>
      <c r="C30" s="22"/>
      <c r="D30" s="23"/>
      <c r="E30" s="16">
        <v>47996.74</v>
      </c>
    </row>
    <row r="31" spans="1:6" x14ac:dyDescent="0.2">
      <c r="A31" s="9" t="s">
        <v>2</v>
      </c>
      <c r="B31" s="30" t="s">
        <v>27</v>
      </c>
      <c r="C31" s="31"/>
      <c r="D31" s="32"/>
      <c r="E31" s="16">
        <v>5753.7</v>
      </c>
    </row>
    <row r="32" spans="1:6" x14ac:dyDescent="0.2">
      <c r="A32" s="9" t="s">
        <v>2</v>
      </c>
      <c r="B32" s="30" t="s">
        <v>28</v>
      </c>
      <c r="C32" s="31"/>
      <c r="D32" s="32"/>
      <c r="E32" s="16">
        <v>160408.88</v>
      </c>
    </row>
    <row r="33" spans="1:5" x14ac:dyDescent="0.2">
      <c r="A33" s="9" t="s">
        <v>2</v>
      </c>
      <c r="B33" s="30" t="s">
        <v>29</v>
      </c>
      <c r="C33" s="31"/>
      <c r="D33" s="32"/>
      <c r="E33" s="16">
        <v>65992.39</v>
      </c>
    </row>
    <row r="34" spans="1:5" x14ac:dyDescent="0.2">
      <c r="A34" s="9" t="s">
        <v>2</v>
      </c>
      <c r="B34" s="30" t="s">
        <v>30</v>
      </c>
      <c r="C34" s="31"/>
      <c r="D34" s="32"/>
      <c r="E34" s="16">
        <v>8503.01</v>
      </c>
    </row>
    <row r="35" spans="1:5" x14ac:dyDescent="0.2">
      <c r="A35" s="9" t="s">
        <v>2</v>
      </c>
      <c r="B35" s="30" t="s">
        <v>31</v>
      </c>
      <c r="C35" s="31"/>
      <c r="D35" s="32"/>
      <c r="E35" s="16">
        <v>33648.949999999997</v>
      </c>
    </row>
    <row r="36" spans="1:5" x14ac:dyDescent="0.2">
      <c r="A36" s="9" t="s">
        <v>2</v>
      </c>
      <c r="B36" s="42" t="s">
        <v>32</v>
      </c>
      <c r="C36" s="43"/>
      <c r="D36" s="44"/>
      <c r="E36" s="16">
        <v>571.41999999999996</v>
      </c>
    </row>
    <row r="37" spans="1:5" x14ac:dyDescent="0.2">
      <c r="A37" s="9" t="s">
        <v>2</v>
      </c>
      <c r="B37" s="30" t="s">
        <v>33</v>
      </c>
      <c r="C37" s="31"/>
      <c r="D37" s="32"/>
      <c r="E37" s="16">
        <v>46694</v>
      </c>
    </row>
    <row r="38" spans="1:5" x14ac:dyDescent="0.2">
      <c r="A38" s="9" t="s">
        <v>2</v>
      </c>
      <c r="B38" s="30" t="s">
        <v>34</v>
      </c>
      <c r="C38" s="31"/>
      <c r="D38" s="32"/>
      <c r="E38" s="16">
        <v>28579.47</v>
      </c>
    </row>
    <row r="39" spans="1:5" x14ac:dyDescent="0.2">
      <c r="A39" s="9" t="s">
        <v>2</v>
      </c>
      <c r="B39" s="30" t="s">
        <v>35</v>
      </c>
      <c r="C39" s="31"/>
      <c r="D39" s="32"/>
      <c r="E39" s="16">
        <v>75927.61</v>
      </c>
    </row>
    <row r="40" spans="1:5" x14ac:dyDescent="0.2">
      <c r="A40" s="9" t="s">
        <v>2</v>
      </c>
      <c r="B40" s="30" t="s">
        <v>36</v>
      </c>
      <c r="C40" s="31"/>
      <c r="D40" s="32"/>
      <c r="E40" s="16">
        <v>187291</v>
      </c>
    </row>
    <row r="41" spans="1:5" x14ac:dyDescent="0.2">
      <c r="A41" s="9" t="s">
        <v>2</v>
      </c>
      <c r="B41" s="30" t="s">
        <v>37</v>
      </c>
      <c r="C41" s="31"/>
      <c r="D41" s="32"/>
      <c r="E41" s="16">
        <v>950</v>
      </c>
    </row>
    <row r="42" spans="1:5" x14ac:dyDescent="0.2">
      <c r="A42" s="9" t="s">
        <v>2</v>
      </c>
      <c r="B42" s="30" t="s">
        <v>38</v>
      </c>
      <c r="C42" s="31"/>
      <c r="D42" s="32"/>
      <c r="E42" s="16">
        <v>1800</v>
      </c>
    </row>
    <row r="43" spans="1:5" x14ac:dyDescent="0.2">
      <c r="A43" s="9" t="s">
        <v>2</v>
      </c>
      <c r="B43" s="30" t="s">
        <v>39</v>
      </c>
      <c r="C43" s="31"/>
      <c r="D43" s="32"/>
      <c r="E43" s="16">
        <v>199831.5</v>
      </c>
    </row>
    <row r="44" spans="1:5" x14ac:dyDescent="0.2">
      <c r="A44" s="2"/>
      <c r="B44" s="39"/>
      <c r="C44" s="40"/>
      <c r="D44" s="41"/>
      <c r="E44" s="16"/>
    </row>
    <row r="45" spans="1:5" x14ac:dyDescent="0.2">
      <c r="A45" s="2" t="s">
        <v>40</v>
      </c>
      <c r="B45" s="35"/>
      <c r="C45" s="35"/>
      <c r="D45" s="35"/>
      <c r="E45" s="16">
        <f>SUM(E25:E44)</f>
        <v>1735767.7099999997</v>
      </c>
    </row>
    <row r="46" spans="1:5" x14ac:dyDescent="0.2">
      <c r="A46" s="2"/>
      <c r="B46" s="35"/>
      <c r="C46" s="35"/>
      <c r="D46" s="35"/>
      <c r="E46" s="19"/>
    </row>
    <row r="47" spans="1:5" ht="12.75" customHeight="1" x14ac:dyDescent="0.2">
      <c r="A47" s="2" t="s">
        <v>41</v>
      </c>
      <c r="B47" s="36" t="s">
        <v>42</v>
      </c>
      <c r="C47" s="36"/>
      <c r="D47" s="36"/>
      <c r="E47" s="16">
        <v>1099.29</v>
      </c>
    </row>
    <row r="48" spans="1:5" ht="13.5" customHeight="1" x14ac:dyDescent="0.2">
      <c r="A48" s="2" t="s">
        <v>41</v>
      </c>
      <c r="B48" s="48" t="s">
        <v>43</v>
      </c>
      <c r="C48" s="35"/>
      <c r="D48" s="35"/>
      <c r="E48" s="16">
        <v>5514.09</v>
      </c>
    </row>
    <row r="49" spans="1:5" x14ac:dyDescent="0.2">
      <c r="A49" s="2" t="s">
        <v>41</v>
      </c>
      <c r="B49" s="48" t="s">
        <v>44</v>
      </c>
      <c r="C49" s="35"/>
      <c r="D49" s="35"/>
      <c r="E49" s="16">
        <v>1435.27</v>
      </c>
    </row>
    <row r="50" spans="1:5" x14ac:dyDescent="0.2">
      <c r="A50" s="2" t="s">
        <v>41</v>
      </c>
      <c r="B50" s="30" t="s">
        <v>45</v>
      </c>
      <c r="C50" s="31"/>
      <c r="D50" s="32"/>
      <c r="E50" s="16">
        <v>27095.58</v>
      </c>
    </row>
    <row r="51" spans="1:5" x14ac:dyDescent="0.2">
      <c r="A51" s="2" t="s">
        <v>41</v>
      </c>
      <c r="B51" s="30" t="s">
        <v>46</v>
      </c>
      <c r="C51" s="31"/>
      <c r="D51" s="32"/>
      <c r="E51" s="16">
        <v>1487.56</v>
      </c>
    </row>
    <row r="52" spans="1:5" x14ac:dyDescent="0.2">
      <c r="A52" s="2" t="s">
        <v>41</v>
      </c>
      <c r="B52" s="30" t="s">
        <v>47</v>
      </c>
      <c r="C52" s="31"/>
      <c r="D52" s="32"/>
      <c r="E52" s="16">
        <v>94356</v>
      </c>
    </row>
    <row r="53" spans="1:5" x14ac:dyDescent="0.2">
      <c r="A53" s="2" t="s">
        <v>41</v>
      </c>
      <c r="B53" s="30" t="s">
        <v>48</v>
      </c>
      <c r="C53" s="31"/>
      <c r="D53" s="32"/>
      <c r="E53" s="16">
        <v>5200</v>
      </c>
    </row>
    <row r="54" spans="1:5" x14ac:dyDescent="0.2">
      <c r="A54" s="2" t="s">
        <v>41</v>
      </c>
      <c r="B54" s="30" t="s">
        <v>49</v>
      </c>
      <c r="C54" s="31"/>
      <c r="D54" s="32"/>
      <c r="E54" s="16">
        <v>100000</v>
      </c>
    </row>
    <row r="55" spans="1:5" x14ac:dyDescent="0.2">
      <c r="A55" s="2" t="s">
        <v>41</v>
      </c>
      <c r="B55" s="30" t="s">
        <v>50</v>
      </c>
      <c r="C55" s="31"/>
      <c r="D55" s="32"/>
      <c r="E55" s="16">
        <v>28006.5</v>
      </c>
    </row>
    <row r="56" spans="1:5" ht="12.75" customHeight="1" x14ac:dyDescent="0.2">
      <c r="A56" s="2" t="s">
        <v>41</v>
      </c>
      <c r="B56" s="45" t="s">
        <v>51</v>
      </c>
      <c r="C56" s="46"/>
      <c r="D56" s="47"/>
      <c r="E56" s="16">
        <v>135826.41</v>
      </c>
    </row>
    <row r="57" spans="1:5" ht="12.75" customHeight="1" x14ac:dyDescent="0.2">
      <c r="A57" s="2"/>
      <c r="B57" s="49"/>
      <c r="C57" s="50"/>
      <c r="D57" s="51"/>
      <c r="E57" s="16"/>
    </row>
    <row r="58" spans="1:5" x14ac:dyDescent="0.2">
      <c r="A58" s="2" t="s">
        <v>52</v>
      </c>
      <c r="B58" s="35"/>
      <c r="C58" s="35"/>
      <c r="D58" s="35"/>
      <c r="E58" s="16">
        <f>SUM(E47:E56)</f>
        <v>400020.70000000007</v>
      </c>
    </row>
    <row r="59" spans="1:5" x14ac:dyDescent="0.2">
      <c r="A59" s="2"/>
      <c r="B59" s="35"/>
      <c r="C59" s="35"/>
      <c r="D59" s="35"/>
      <c r="E59" s="16"/>
    </row>
    <row r="60" spans="1:5" x14ac:dyDescent="0.2">
      <c r="A60" s="2"/>
      <c r="B60" s="35"/>
      <c r="C60" s="35"/>
      <c r="D60" s="35"/>
      <c r="E60" s="6" t="s">
        <v>53</v>
      </c>
    </row>
    <row r="61" spans="1:5" x14ac:dyDescent="0.2">
      <c r="A61" s="2"/>
      <c r="B61" s="35"/>
      <c r="C61" s="35"/>
      <c r="D61" s="35"/>
      <c r="E61" s="19">
        <f>E45+E58</f>
        <v>2135788.4099999997</v>
      </c>
    </row>
    <row r="62" spans="1:5" x14ac:dyDescent="0.2">
      <c r="A62" s="2"/>
      <c r="B62" s="35"/>
      <c r="C62" s="35"/>
      <c r="D62" s="35"/>
      <c r="E62" s="2"/>
    </row>
    <row r="63" spans="1:5" x14ac:dyDescent="0.2">
      <c r="A63" s="2"/>
      <c r="B63" s="35"/>
      <c r="C63" s="35"/>
      <c r="D63" s="35"/>
      <c r="E63" s="19"/>
    </row>
  </sheetData>
  <mergeCells count="43">
    <mergeCell ref="B63:D63"/>
    <mergeCell ref="B57:D57"/>
    <mergeCell ref="B58:D58"/>
    <mergeCell ref="B59:D59"/>
    <mergeCell ref="B60:D60"/>
    <mergeCell ref="B61:D61"/>
    <mergeCell ref="B62:D62"/>
    <mergeCell ref="B56:D56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A2:E2"/>
    <mergeCell ref="A20:E20"/>
    <mergeCell ref="B22:D22"/>
    <mergeCell ref="B23:D23"/>
    <mergeCell ref="B24:D24"/>
    <mergeCell ref="B25:D25"/>
    <mergeCell ref="B26:D26"/>
    <mergeCell ref="B27:D27"/>
    <mergeCell ref="B28:D28"/>
    <mergeCell ref="B29:D29"/>
    <mergeCell ref="B31:D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Johnson</dc:creator>
  <cp:lastModifiedBy>Wendy Johnson</cp:lastModifiedBy>
  <cp:lastPrinted>2011-02-18T20:06:51Z</cp:lastPrinted>
  <dcterms:created xsi:type="dcterms:W3CDTF">2011-02-18T19:33:22Z</dcterms:created>
  <dcterms:modified xsi:type="dcterms:W3CDTF">2011-02-18T20:06:55Z</dcterms:modified>
</cp:coreProperties>
</file>