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-285" windowWidth="20295" windowHeight="10155"/>
  </bookViews>
  <sheets>
    <sheet name="January" sheetId="2" r:id="rId1"/>
  </sheets>
  <calcPr calcId="145621"/>
</workbook>
</file>

<file path=xl/calcChain.xml><?xml version="1.0" encoding="utf-8"?>
<calcChain xmlns="http://schemas.openxmlformats.org/spreadsheetml/2006/main">
  <c r="J40" i="2" l="1"/>
  <c r="I40" i="2"/>
  <c r="K39" i="2" l="1"/>
  <c r="K36" i="2"/>
  <c r="J36" i="2"/>
  <c r="I34" i="2" l="1"/>
  <c r="I32" i="2"/>
  <c r="J30" i="2"/>
  <c r="J29" i="2"/>
  <c r="J28" i="2"/>
  <c r="J26" i="2"/>
  <c r="J24" i="2"/>
  <c r="J23" i="2"/>
  <c r="J32" i="2" s="1"/>
  <c r="I21" i="2"/>
  <c r="J20" i="2"/>
  <c r="J15" i="2"/>
  <c r="J21" i="2" s="1"/>
  <c r="K14" i="2"/>
  <c r="K15" i="2" s="1"/>
  <c r="K16" i="2" s="1"/>
  <c r="K17" i="2" s="1"/>
  <c r="K18" i="2" s="1"/>
  <c r="K19" i="2" s="1"/>
  <c r="K20" i="2" s="1"/>
  <c r="K23" i="2" s="1"/>
  <c r="K24" i="2" s="1"/>
  <c r="K25" i="2" s="1"/>
  <c r="K26" i="2" s="1"/>
  <c r="K27" i="2" s="1"/>
  <c r="K28" i="2" s="1"/>
  <c r="K29" i="2" s="1"/>
  <c r="K30" i="2" s="1"/>
  <c r="K31" i="2" s="1"/>
  <c r="J11" i="2"/>
  <c r="I11" i="2"/>
  <c r="J10" i="2"/>
  <c r="J9" i="2"/>
  <c r="J8" i="2"/>
  <c r="J7" i="2"/>
  <c r="J6" i="2"/>
  <c r="K5" i="2"/>
  <c r="K6" i="2" s="1"/>
  <c r="K7" i="2" s="1"/>
  <c r="K8" i="2" s="1"/>
  <c r="K9" i="2" s="1"/>
  <c r="K10" i="2" s="1"/>
  <c r="J5" i="2"/>
  <c r="J34" i="2" l="1"/>
</calcChain>
</file>

<file path=xl/sharedStrings.xml><?xml version="1.0" encoding="utf-8"?>
<sst xmlns="http://schemas.openxmlformats.org/spreadsheetml/2006/main" count="177" uniqueCount="78">
  <si>
    <t>City Sponsored Event</t>
  </si>
  <si>
    <t>Date of Event</t>
  </si>
  <si>
    <t xml:space="preserve">Budget Balance </t>
  </si>
  <si>
    <t>GA</t>
  </si>
  <si>
    <t>Dyslexia Dash</t>
  </si>
  <si>
    <t>World Harvest Church</t>
  </si>
  <si>
    <t>Holcomb Bridge Middle School PTA</t>
  </si>
  <si>
    <t>ATL</t>
  </si>
  <si>
    <t>Location</t>
  </si>
  <si>
    <t>Estimated Event Cost</t>
  </si>
  <si>
    <t>Roswell</t>
  </si>
  <si>
    <t>Chattahoochee Nature Center</t>
  </si>
  <si>
    <t>Big Pumpkin Run 5k</t>
  </si>
  <si>
    <t>Judson Collegiate Invitational</t>
  </si>
  <si>
    <t>JCI Foundation for Children's Healthcare of Atlanta</t>
  </si>
  <si>
    <t>Status</t>
  </si>
  <si>
    <t>Applicant / Beneficiary</t>
  </si>
  <si>
    <t>Holcomb Bridge Hustle 5k</t>
  </si>
  <si>
    <t>Flying Colors Butterfly Festival</t>
  </si>
  <si>
    <t>Sponsored in FY12?</t>
  </si>
  <si>
    <t>Y</t>
  </si>
  <si>
    <t>New Event?</t>
  </si>
  <si>
    <t>N</t>
  </si>
  <si>
    <t>n/a</t>
  </si>
  <si>
    <t>90% or Max Sponsorship</t>
  </si>
  <si>
    <t>Subtotal</t>
  </si>
  <si>
    <t>n/a = no event or no sponsorship request</t>
  </si>
  <si>
    <t>Chattahoochee Nature Center Earmark</t>
  </si>
  <si>
    <t>FY 2014 Special Event Budget Balance</t>
  </si>
  <si>
    <t>Sponsored in FY13?</t>
  </si>
  <si>
    <t>Heroes in Recovery</t>
  </si>
  <si>
    <t>Foundations Recovery Network</t>
  </si>
  <si>
    <t>"Just" People, Inc.</t>
  </si>
  <si>
    <t>Area 13.1 Half Marathon</t>
  </si>
  <si>
    <t>Halloween Hikes</t>
  </si>
  <si>
    <t>"Just" People Fun Run</t>
  </si>
  <si>
    <t>7/13-7/14/13</t>
  </si>
  <si>
    <t>Matthew Russell Foundation &amp;
Life Connection Ministries</t>
  </si>
  <si>
    <t>7/12-7/15/13</t>
  </si>
  <si>
    <t>Approved (Q1 &amp; Q2)</t>
  </si>
  <si>
    <t>Chattahoochee Challenge</t>
  </si>
  <si>
    <t>Roswell Beer Festival</t>
  </si>
  <si>
    <t>GA Rides to the Capitol</t>
  </si>
  <si>
    <t>8th Grade Walking Tours</t>
  </si>
  <si>
    <t>Race to Change Destinies</t>
  </si>
  <si>
    <t>The Mayor's Ride</t>
  </si>
  <si>
    <t>All Kids Count 5k</t>
  </si>
  <si>
    <t>Possum Trot</t>
  </si>
  <si>
    <t>Star House Foundation</t>
  </si>
  <si>
    <t>City of Roswell/GMA</t>
  </si>
  <si>
    <t>Teaching Museum North</t>
  </si>
  <si>
    <t>King's Court Chapel</t>
  </si>
  <si>
    <t>March of Dimes</t>
  </si>
  <si>
    <t>Bike Roswell</t>
  </si>
  <si>
    <t>The Drake House</t>
  </si>
  <si>
    <t>Foster Care Support Foundation</t>
  </si>
  <si>
    <t>Junior Flyers</t>
  </si>
  <si>
    <t>Hospitality Highway Century Ride</t>
  </si>
  <si>
    <t>The Drake Walk**</t>
  </si>
  <si>
    <t>FC</t>
  </si>
  <si>
    <t>Earth Day Kids Fest**</t>
  </si>
  <si>
    <t>Flying Colors Butterfly Festival**</t>
  </si>
  <si>
    <t>** previous event estimates used</t>
  </si>
  <si>
    <t>4/1-5/8/14</t>
  </si>
  <si>
    <t>4/12-4/13/14</t>
  </si>
  <si>
    <t>6/7-6/8/14</t>
  </si>
  <si>
    <t>International Dyslexia Assoc - GA Branch</t>
  </si>
  <si>
    <t>March for Babies**</t>
  </si>
  <si>
    <t>Criterium</t>
  </si>
  <si>
    <t>Chattahoochee Nature Center Total</t>
  </si>
  <si>
    <t>Remaining Balance</t>
  </si>
  <si>
    <t>Approved
(Q3 &amp; Q4)</t>
  </si>
  <si>
    <t>Other Event Total</t>
  </si>
  <si>
    <t>Possible Other Event Total</t>
  </si>
  <si>
    <t>Pending Council Approval on 2/10/14</t>
  </si>
  <si>
    <t>For Consideration</t>
  </si>
  <si>
    <t>Judson Collegiate Invitational**</t>
  </si>
  <si>
    <t>6/26-6/30/14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</si>
</sst>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i/>
      <sz val="10"/>
      <color rgb="FF006600"/>
      <name val="Arial"/>
      <family val="2"/>
    </font>
    <font>
      <i/>
      <sz val="11"/>
      <color rgb="FF006600"/>
      <name val="Arial"/>
      <family val="2"/>
    </font>
    <font>
      <sz val="11"/>
      <color rgb="FF00660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4" fontId="1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</cellStyleXfs>
  <cellXfs count="108">
    <xf numFmtId="0" fontId="0" fillId="0" borderId="0" xfId="0"/>
    <xf numFmtId="0" fontId="3" fillId="0" borderId="0" xfId="6" applyFont="1" applyFill="1" applyBorder="1" applyAlignment="1"/>
    <xf numFmtId="0" fontId="5" fillId="3" borderId="6" xfId="6" applyFont="1" applyFill="1" applyBorder="1" applyAlignment="1">
      <alignment horizontal="center" wrapText="1"/>
    </xf>
    <xf numFmtId="0" fontId="5" fillId="3" borderId="2" xfId="6" applyFont="1" applyFill="1" applyBorder="1" applyAlignment="1">
      <alignment horizontal="center" wrapText="1"/>
    </xf>
    <xf numFmtId="1" fontId="5" fillId="3" borderId="2" xfId="6" applyNumberFormat="1" applyFont="1" applyFill="1" applyBorder="1" applyAlignment="1">
      <alignment horizontal="center" wrapText="1"/>
    </xf>
    <xf numFmtId="0" fontId="3" fillId="0" borderId="0" xfId="6" applyFont="1" applyFill="1" applyBorder="1" applyAlignment="1">
      <alignment wrapText="1"/>
    </xf>
    <xf numFmtId="0" fontId="3" fillId="0" borderId="0" xfId="6" applyFont="1" applyFill="1" applyBorder="1" applyAlignment="1">
      <alignment vertical="center" textRotation="180" wrapText="1"/>
    </xf>
    <xf numFmtId="0" fontId="2" fillId="0" borderId="8" xfId="6" applyFont="1" applyFill="1" applyBorder="1" applyAlignment="1"/>
    <xf numFmtId="1" fontId="3" fillId="0" borderId="0" xfId="6" applyNumberFormat="1" applyFont="1" applyFill="1" applyBorder="1" applyAlignment="1">
      <alignment horizontal="center"/>
    </xf>
    <xf numFmtId="0" fontId="2" fillId="0" borderId="2" xfId="6" applyFont="1" applyFill="1" applyBorder="1" applyAlignment="1">
      <alignment wrapText="1"/>
    </xf>
    <xf numFmtId="1" fontId="2" fillId="0" borderId="2" xfId="6" applyNumberFormat="1" applyFont="1" applyFill="1" applyBorder="1" applyAlignment="1">
      <alignment horizontal="center"/>
    </xf>
    <xf numFmtId="14" fontId="2" fillId="0" borderId="2" xfId="6" applyNumberFormat="1" applyFont="1" applyFill="1" applyBorder="1" applyAlignment="1">
      <alignment horizontal="right"/>
    </xf>
    <xf numFmtId="14" fontId="2" fillId="0" borderId="2" xfId="6" applyNumberFormat="1" applyFont="1" applyFill="1" applyBorder="1" applyAlignment="1">
      <alignment horizontal="center"/>
    </xf>
    <xf numFmtId="17" fontId="2" fillId="0" borderId="2" xfId="6" applyNumberFormat="1" applyFont="1" applyFill="1" applyBorder="1" applyAlignment="1"/>
    <xf numFmtId="0" fontId="2" fillId="0" borderId="2" xfId="6" applyFont="1" applyBorder="1"/>
    <xf numFmtId="14" fontId="2" fillId="0" borderId="2" xfId="6" applyNumberFormat="1" applyFont="1" applyBorder="1"/>
    <xf numFmtId="0" fontId="9" fillId="0" borderId="0" xfId="6" applyFont="1" applyFill="1" applyBorder="1" applyAlignment="1"/>
    <xf numFmtId="14" fontId="2" fillId="0" borderId="2" xfId="6" applyNumberFormat="1" applyFont="1" applyBorder="1" applyAlignment="1">
      <alignment horizontal="right" wrapText="1"/>
    </xf>
    <xf numFmtId="0" fontId="7" fillId="0" borderId="0" xfId="6" applyFont="1" applyFill="1" applyBorder="1" applyAlignment="1"/>
    <xf numFmtId="14" fontId="2" fillId="0" borderId="3" xfId="6" applyNumberFormat="1" applyFont="1" applyFill="1" applyBorder="1" applyAlignment="1">
      <alignment horizontal="center"/>
    </xf>
    <xf numFmtId="0" fontId="2" fillId="0" borderId="0" xfId="6" applyFont="1" applyBorder="1" applyAlignment="1">
      <alignment horizontal="center" vertical="center" textRotation="180" wrapText="1"/>
    </xf>
    <xf numFmtId="0" fontId="8" fillId="0" borderId="0" xfId="6" applyFont="1" applyFill="1" applyBorder="1" applyAlignment="1"/>
    <xf numFmtId="0" fontId="2" fillId="0" borderId="0" xfId="6" applyFont="1" applyFill="1" applyBorder="1" applyAlignment="1"/>
    <xf numFmtId="1" fontId="2" fillId="0" borderId="0" xfId="6" applyNumberFormat="1" applyFont="1" applyFill="1" applyBorder="1" applyAlignment="1">
      <alignment horizontal="center"/>
    </xf>
    <xf numFmtId="0" fontId="2" fillId="0" borderId="11" xfId="6" applyFont="1" applyFill="1" applyBorder="1" applyAlignment="1"/>
    <xf numFmtId="0" fontId="2" fillId="0" borderId="15" xfId="6" applyFont="1" applyFill="1" applyBorder="1" applyAlignment="1"/>
    <xf numFmtId="14" fontId="5" fillId="0" borderId="16" xfId="6" applyNumberFormat="1" applyFont="1" applyFill="1" applyBorder="1" applyAlignment="1">
      <alignment horizontal="right"/>
    </xf>
    <xf numFmtId="14" fontId="2" fillId="0" borderId="0" xfId="6" applyNumberFormat="1" applyFont="1" applyFill="1" applyBorder="1" applyAlignment="1">
      <alignment wrapText="1"/>
    </xf>
    <xf numFmtId="14" fontId="5" fillId="0" borderId="0" xfId="6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wrapText="1"/>
    </xf>
    <xf numFmtId="0" fontId="5" fillId="0" borderId="0" xfId="6" applyFont="1" applyFill="1" applyBorder="1" applyAlignment="1"/>
    <xf numFmtId="1" fontId="2" fillId="0" borderId="0" xfId="6" applyNumberFormat="1" applyFont="1" applyFill="1" applyBorder="1" applyAlignment="1">
      <alignment horizontal="left" wrapText="1"/>
    </xf>
    <xf numFmtId="0" fontId="2" fillId="0" borderId="2" xfId="6" applyFont="1" applyFill="1" applyBorder="1" applyAlignment="1"/>
    <xf numFmtId="14" fontId="2" fillId="0" borderId="2" xfId="6" applyNumberFormat="1" applyFont="1" applyFill="1" applyBorder="1" applyAlignment="1"/>
    <xf numFmtId="14" fontId="2" fillId="0" borderId="2" xfId="6" applyNumberFormat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center" vertical="center" textRotation="180" wrapText="1"/>
    </xf>
    <xf numFmtId="0" fontId="2" fillId="0" borderId="4" xfId="6" applyFont="1" applyFill="1" applyBorder="1" applyAlignment="1"/>
    <xf numFmtId="0" fontId="2" fillId="0" borderId="4" xfId="6" applyFont="1" applyFill="1" applyBorder="1" applyAlignment="1">
      <alignment wrapText="1"/>
    </xf>
    <xf numFmtId="1" fontId="2" fillId="0" borderId="4" xfId="6" applyNumberFormat="1" applyFont="1" applyFill="1" applyBorder="1" applyAlignment="1">
      <alignment horizontal="center"/>
    </xf>
    <xf numFmtId="14" fontId="2" fillId="0" borderId="4" xfId="6" applyNumberFormat="1" applyFont="1" applyFill="1" applyBorder="1" applyAlignment="1"/>
    <xf numFmtId="14" fontId="2" fillId="0" borderId="4" xfId="6" applyNumberFormat="1" applyFont="1" applyFill="1" applyBorder="1" applyAlignment="1">
      <alignment horizontal="center"/>
    </xf>
    <xf numFmtId="14" fontId="2" fillId="0" borderId="2" xfId="6" applyNumberFormat="1" applyFont="1" applyFill="1" applyBorder="1" applyAlignment="1">
      <alignment horizontal="left"/>
    </xf>
    <xf numFmtId="0" fontId="2" fillId="0" borderId="0" xfId="6" applyFont="1" applyFill="1" applyBorder="1" applyAlignment="1">
      <alignment horizontal="center" textRotation="180" wrapText="1"/>
    </xf>
    <xf numFmtId="0" fontId="2" fillId="0" borderId="0" xfId="6" applyFont="1" applyFill="1" applyBorder="1" applyAlignment="1">
      <alignment wrapText="1"/>
    </xf>
    <xf numFmtId="14" fontId="2" fillId="0" borderId="0" xfId="6" applyNumberFormat="1" applyFont="1" applyFill="1" applyBorder="1" applyAlignment="1"/>
    <xf numFmtId="14" fontId="2" fillId="0" borderId="0" xfId="6" applyNumberFormat="1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3" fillId="0" borderId="2" xfId="6" applyFont="1" applyFill="1" applyBorder="1" applyAlignment="1">
      <alignment horizontal="center"/>
    </xf>
    <xf numFmtId="0" fontId="2" fillId="0" borderId="0" xfId="6" applyFont="1" applyBorder="1" applyAlignment="1">
      <alignment wrapText="1"/>
    </xf>
    <xf numFmtId="14" fontId="2" fillId="0" borderId="17" xfId="6" applyNumberFormat="1" applyFont="1" applyFill="1" applyBorder="1" applyAlignment="1">
      <alignment horizontal="left"/>
    </xf>
    <xf numFmtId="0" fontId="10" fillId="0" borderId="0" xfId="6" applyFont="1" applyFill="1" applyBorder="1" applyAlignment="1"/>
    <xf numFmtId="1" fontId="10" fillId="0" borderId="0" xfId="6" applyNumberFormat="1" applyFont="1" applyFill="1" applyBorder="1" applyAlignment="1">
      <alignment horizontal="center"/>
    </xf>
    <xf numFmtId="0" fontId="6" fillId="0" borderId="2" xfId="6" applyFont="1" applyBorder="1"/>
    <xf numFmtId="1" fontId="6" fillId="0" borderId="2" xfId="6" applyNumberFormat="1" applyFont="1" applyFill="1" applyBorder="1" applyAlignment="1">
      <alignment horizontal="center"/>
    </xf>
    <xf numFmtId="14" fontId="6" fillId="0" borderId="2" xfId="6" applyNumberFormat="1" applyFont="1" applyBorder="1"/>
    <xf numFmtId="0" fontId="6" fillId="0" borderId="2" xfId="6" applyFont="1" applyFill="1" applyBorder="1" applyAlignment="1">
      <alignment horizontal="center"/>
    </xf>
    <xf numFmtId="14" fontId="6" fillId="0" borderId="2" xfId="6" applyNumberFormat="1" applyFont="1" applyFill="1" applyBorder="1" applyAlignment="1">
      <alignment horizontal="center"/>
    </xf>
    <xf numFmtId="0" fontId="2" fillId="0" borderId="0" xfId="6" applyFont="1" applyFill="1" applyBorder="1" applyAlignment="1">
      <alignment vertical="center" textRotation="180" wrapText="1"/>
    </xf>
    <xf numFmtId="14" fontId="2" fillId="0" borderId="0" xfId="6" applyNumberFormat="1" applyFont="1" applyFill="1" applyBorder="1" applyAlignment="1">
      <alignment horizontal="left"/>
    </xf>
    <xf numFmtId="42" fontId="5" fillId="3" borderId="2" xfId="1" applyNumberFormat="1" applyFont="1" applyFill="1" applyBorder="1" applyAlignment="1">
      <alignment horizontal="center" wrapText="1"/>
    </xf>
    <xf numFmtId="42" fontId="5" fillId="3" borderId="2" xfId="6" applyNumberFormat="1" applyFont="1" applyFill="1" applyBorder="1" applyAlignment="1">
      <alignment horizontal="center" wrapText="1"/>
    </xf>
    <xf numFmtId="42" fontId="2" fillId="0" borderId="0" xfId="1" applyNumberFormat="1" applyFont="1" applyFill="1" applyBorder="1" applyAlignment="1"/>
    <xf numFmtId="42" fontId="2" fillId="0" borderId="0" xfId="1" applyNumberFormat="1" applyFont="1" applyFill="1" applyBorder="1" applyAlignment="1">
      <alignment horizontal="right"/>
    </xf>
    <xf numFmtId="42" fontId="5" fillId="0" borderId="2" xfId="1" applyNumberFormat="1" applyFont="1" applyFill="1" applyBorder="1" applyAlignment="1"/>
    <xf numFmtId="42" fontId="2" fillId="0" borderId="2" xfId="1" applyNumberFormat="1" applyFont="1" applyFill="1" applyBorder="1" applyAlignment="1"/>
    <xf numFmtId="42" fontId="2" fillId="0" borderId="2" xfId="6" applyNumberFormat="1" applyFont="1" applyFill="1" applyBorder="1" applyAlignment="1"/>
    <xf numFmtId="42" fontId="2" fillId="0" borderId="13" xfId="1" applyNumberFormat="1" applyFont="1" applyFill="1" applyBorder="1" applyAlignment="1"/>
    <xf numFmtId="42" fontId="2" fillId="0" borderId="3" xfId="1" applyNumberFormat="1" applyFont="1" applyFill="1" applyBorder="1" applyAlignment="1"/>
    <xf numFmtId="42" fontId="2" fillId="0" borderId="14" xfId="1" applyNumberFormat="1" applyFont="1" applyFill="1" applyBorder="1" applyAlignment="1"/>
    <xf numFmtId="42" fontId="5" fillId="0" borderId="9" xfId="1" applyNumberFormat="1" applyFont="1" applyFill="1" applyBorder="1" applyAlignment="1">
      <alignment horizontal="left"/>
    </xf>
    <xf numFmtId="42" fontId="5" fillId="0" borderId="10" xfId="1" applyNumberFormat="1" applyFont="1" applyFill="1" applyBorder="1" applyAlignment="1">
      <alignment horizontal="left"/>
    </xf>
    <xf numFmtId="42" fontId="2" fillId="0" borderId="0" xfId="6" applyNumberFormat="1" applyFont="1" applyFill="1" applyBorder="1" applyAlignment="1"/>
    <xf numFmtId="42" fontId="5" fillId="0" borderId="0" xfId="1" applyNumberFormat="1" applyFont="1" applyFill="1" applyBorder="1" applyAlignment="1">
      <alignment horizontal="left"/>
    </xf>
    <xf numFmtId="42" fontId="2" fillId="0" borderId="8" xfId="1" applyNumberFormat="1" applyFont="1" applyFill="1" applyBorder="1" applyAlignment="1"/>
    <xf numFmtId="42" fontId="2" fillId="0" borderId="8" xfId="6" applyNumberFormat="1" applyFont="1" applyFill="1" applyBorder="1" applyAlignment="1"/>
    <xf numFmtId="42" fontId="3" fillId="0" borderId="0" xfId="6" applyNumberFormat="1" applyFont="1" applyFill="1" applyBorder="1" applyAlignment="1"/>
    <xf numFmtId="42" fontId="2" fillId="0" borderId="7" xfId="1" applyNumberFormat="1" applyFont="1" applyFill="1" applyBorder="1" applyAlignment="1"/>
    <xf numFmtId="42" fontId="2" fillId="0" borderId="18" xfId="1" applyNumberFormat="1" applyFont="1" applyFill="1" applyBorder="1" applyAlignment="1"/>
    <xf numFmtId="42" fontId="5" fillId="0" borderId="9" xfId="1" applyNumberFormat="1" applyFont="1" applyFill="1" applyBorder="1" applyAlignment="1"/>
    <xf numFmtId="42" fontId="10" fillId="0" borderId="0" xfId="1" applyNumberFormat="1" applyFont="1" applyFill="1" applyBorder="1" applyAlignment="1"/>
    <xf numFmtId="42" fontId="10" fillId="0" borderId="0" xfId="6" applyNumberFormat="1" applyFont="1" applyFill="1" applyBorder="1" applyAlignment="1"/>
    <xf numFmtId="42" fontId="9" fillId="0" borderId="0" xfId="6" applyNumberFormat="1" applyFont="1" applyFill="1" applyBorder="1" applyAlignment="1"/>
    <xf numFmtId="42" fontId="6" fillId="0" borderId="2" xfId="1" applyNumberFormat="1" applyFont="1" applyBorder="1" applyAlignment="1">
      <alignment horizontal="center"/>
    </xf>
    <xf numFmtId="42" fontId="6" fillId="0" borderId="13" xfId="1" applyNumberFormat="1" applyFont="1" applyFill="1" applyBorder="1" applyAlignment="1"/>
    <xf numFmtId="42" fontId="11" fillId="0" borderId="2" xfId="6" applyNumberFormat="1" applyFont="1" applyFill="1" applyBorder="1" applyAlignment="1"/>
    <xf numFmtId="42" fontId="3" fillId="0" borderId="0" xfId="1" applyNumberFormat="1" applyFont="1" applyFill="1" applyBorder="1" applyAlignment="1"/>
    <xf numFmtId="0" fontId="6" fillId="0" borderId="2" xfId="6" applyFont="1" applyBorder="1" applyAlignment="1">
      <alignment wrapText="1"/>
    </xf>
    <xf numFmtId="1" fontId="6" fillId="0" borderId="2" xfId="6" applyNumberFormat="1" applyFont="1" applyFill="1" applyBorder="1" applyAlignment="1">
      <alignment horizontal="center" wrapText="1"/>
    </xf>
    <xf numFmtId="0" fontId="6" fillId="0" borderId="2" xfId="6" applyFont="1" applyFill="1" applyBorder="1" applyAlignment="1">
      <alignment horizontal="center" wrapText="1"/>
    </xf>
    <xf numFmtId="14" fontId="6" fillId="0" borderId="2" xfId="6" applyNumberFormat="1" applyFont="1" applyFill="1" applyBorder="1" applyAlignment="1">
      <alignment horizontal="center" wrapText="1"/>
    </xf>
    <xf numFmtId="42" fontId="6" fillId="0" borderId="2" xfId="1" applyNumberFormat="1" applyFont="1" applyBorder="1" applyAlignment="1">
      <alignment horizontal="center" wrapText="1"/>
    </xf>
    <xf numFmtId="42" fontId="6" fillId="0" borderId="13" xfId="1" applyNumberFormat="1" applyFont="1" applyFill="1" applyBorder="1" applyAlignment="1">
      <alignment wrapText="1"/>
    </xf>
    <xf numFmtId="42" fontId="11" fillId="0" borderId="2" xfId="6" applyNumberFormat="1" applyFont="1" applyFill="1" applyBorder="1" applyAlignment="1">
      <alignment wrapText="1"/>
    </xf>
    <xf numFmtId="14" fontId="6" fillId="0" borderId="2" xfId="6" applyNumberFormat="1" applyFont="1" applyBorder="1" applyAlignment="1">
      <alignment horizontal="right" wrapText="1"/>
    </xf>
    <xf numFmtId="0" fontId="6" fillId="0" borderId="4" xfId="6" applyFont="1" applyBorder="1" applyAlignment="1">
      <alignment wrapText="1"/>
    </xf>
    <xf numFmtId="14" fontId="5" fillId="0" borderId="11" xfId="6" applyNumberFormat="1" applyFont="1" applyFill="1" applyBorder="1" applyAlignment="1">
      <alignment horizontal="right"/>
    </xf>
    <xf numFmtId="14" fontId="5" fillId="0" borderId="12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center" wrapText="1"/>
    </xf>
    <xf numFmtId="0" fontId="3" fillId="0" borderId="3" xfId="6" applyFont="1" applyFill="1" applyBorder="1" applyAlignment="1">
      <alignment horizontal="center" vertical="center" textRotation="180" wrapText="1"/>
    </xf>
    <xf numFmtId="0" fontId="2" fillId="0" borderId="7" xfId="6" applyFont="1" applyBorder="1" applyAlignment="1"/>
    <xf numFmtId="0" fontId="2" fillId="0" borderId="5" xfId="6" applyFont="1" applyBorder="1" applyAlignment="1"/>
    <xf numFmtId="0" fontId="2" fillId="0" borderId="7" xfId="6" applyBorder="1" applyAlignment="1">
      <alignment horizontal="center" vertical="center" textRotation="180" wrapText="1"/>
    </xf>
    <xf numFmtId="0" fontId="2" fillId="0" borderId="5" xfId="6" applyBorder="1" applyAlignment="1">
      <alignment horizontal="center" vertical="center" textRotation="180" wrapText="1"/>
    </xf>
    <xf numFmtId="0" fontId="3" fillId="0" borderId="7" xfId="6" applyFont="1" applyFill="1" applyBorder="1" applyAlignment="1">
      <alignment horizontal="center" vertical="center" textRotation="180" wrapText="1"/>
    </xf>
    <xf numFmtId="0" fontId="3" fillId="0" borderId="5" xfId="6" applyFont="1" applyFill="1" applyBorder="1" applyAlignment="1">
      <alignment horizontal="center" vertical="center" textRotation="180" wrapText="1"/>
    </xf>
    <xf numFmtId="0" fontId="2" fillId="0" borderId="12" xfId="6" applyBorder="1" applyAlignment="1"/>
    <xf numFmtId="0" fontId="6" fillId="0" borderId="6" xfId="6" applyFont="1" applyFill="1" applyBorder="1" applyAlignment="1">
      <alignment horizontal="left" wrapText="1"/>
    </xf>
    <xf numFmtId="0" fontId="6" fillId="0" borderId="13" xfId="6" applyFont="1" applyFill="1" applyBorder="1" applyAlignment="1">
      <alignment horizontal="left"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zoomScaleSheetLayoutView="100" workbookViewId="0">
      <selection activeCell="J41" sqref="J41"/>
    </sheetView>
  </sheetViews>
  <sheetFormatPr defaultColWidth="7.42578125" defaultRowHeight="14.25" x14ac:dyDescent="0.2"/>
  <cols>
    <col min="1" max="1" width="6.7109375" style="1" customWidth="1"/>
    <col min="2" max="2" width="38.7109375" style="1" customWidth="1"/>
    <col min="3" max="3" width="36.85546875" style="1" customWidth="1"/>
    <col min="4" max="4" width="9.7109375" style="8" bestFit="1" customWidth="1"/>
    <col min="5" max="5" width="13.140625" style="1" bestFit="1" customWidth="1"/>
    <col min="6" max="7" width="12.140625" style="1" bestFit="1" customWidth="1"/>
    <col min="8" max="8" width="18.28515625" style="1" bestFit="1" customWidth="1"/>
    <col min="9" max="9" width="12.7109375" style="85" bestFit="1" customWidth="1"/>
    <col min="10" max="10" width="13.42578125" style="75" customWidth="1"/>
    <col min="11" max="11" width="12.7109375" style="75" bestFit="1" customWidth="1"/>
    <col min="12" max="16384" width="7.42578125" style="1"/>
  </cols>
  <sheetData>
    <row r="1" spans="1:11" ht="18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s="5" customFormat="1" ht="25.5" x14ac:dyDescent="0.2">
      <c r="A3" s="2" t="s">
        <v>15</v>
      </c>
      <c r="B3" s="2" t="s">
        <v>0</v>
      </c>
      <c r="C3" s="3" t="s">
        <v>16</v>
      </c>
      <c r="D3" s="4" t="s">
        <v>8</v>
      </c>
      <c r="E3" s="3" t="s">
        <v>1</v>
      </c>
      <c r="F3" s="3" t="s">
        <v>19</v>
      </c>
      <c r="G3" s="3" t="s">
        <v>29</v>
      </c>
      <c r="H3" s="3" t="s">
        <v>21</v>
      </c>
      <c r="I3" s="59" t="s">
        <v>9</v>
      </c>
      <c r="J3" s="60" t="s">
        <v>24</v>
      </c>
      <c r="K3" s="60" t="s">
        <v>2</v>
      </c>
    </row>
    <row r="4" spans="1:11" x14ac:dyDescent="0.2">
      <c r="A4" s="6"/>
      <c r="B4" s="7"/>
      <c r="I4" s="61"/>
      <c r="J4" s="62" t="s">
        <v>27</v>
      </c>
      <c r="K4" s="63">
        <v>10000</v>
      </c>
    </row>
    <row r="5" spans="1:11" x14ac:dyDescent="0.2">
      <c r="A5" s="98" t="s">
        <v>11</v>
      </c>
      <c r="B5" s="9" t="s">
        <v>18</v>
      </c>
      <c r="C5" s="9" t="s">
        <v>11</v>
      </c>
      <c r="D5" s="10" t="s">
        <v>10</v>
      </c>
      <c r="E5" s="11" t="s">
        <v>36</v>
      </c>
      <c r="F5" s="12" t="s">
        <v>20</v>
      </c>
      <c r="G5" s="12" t="s">
        <v>20</v>
      </c>
      <c r="H5" s="12" t="s">
        <v>22</v>
      </c>
      <c r="I5" s="64">
        <v>1050</v>
      </c>
      <c r="J5" s="64">
        <f t="shared" ref="J5:J10" si="0">I5*0.9</f>
        <v>945</v>
      </c>
      <c r="K5" s="65">
        <f>K4-J5</f>
        <v>9055</v>
      </c>
    </row>
    <row r="6" spans="1:11" x14ac:dyDescent="0.2">
      <c r="A6" s="99"/>
      <c r="B6" s="9" t="s">
        <v>34</v>
      </c>
      <c r="C6" s="9" t="s">
        <v>11</v>
      </c>
      <c r="D6" s="10" t="s">
        <v>10</v>
      </c>
      <c r="E6" s="13">
        <v>41548</v>
      </c>
      <c r="F6" s="12" t="s">
        <v>20</v>
      </c>
      <c r="G6" s="12" t="s">
        <v>20</v>
      </c>
      <c r="H6" s="12" t="s">
        <v>22</v>
      </c>
      <c r="I6" s="64">
        <v>840</v>
      </c>
      <c r="J6" s="64">
        <f t="shared" si="0"/>
        <v>756</v>
      </c>
      <c r="K6" s="65">
        <f t="shared" ref="K6:K10" si="1">K5-J6</f>
        <v>8299</v>
      </c>
    </row>
    <row r="7" spans="1:11" s="16" customFormat="1" x14ac:dyDescent="0.2">
      <c r="A7" s="99"/>
      <c r="B7" s="14" t="s">
        <v>40</v>
      </c>
      <c r="C7" s="9" t="s">
        <v>11</v>
      </c>
      <c r="D7" s="10" t="s">
        <v>10</v>
      </c>
      <c r="E7" s="15">
        <v>41678</v>
      </c>
      <c r="F7" s="12" t="s">
        <v>20</v>
      </c>
      <c r="G7" s="12" t="s">
        <v>20</v>
      </c>
      <c r="H7" s="12" t="s">
        <v>22</v>
      </c>
      <c r="I7" s="64">
        <v>2538.3200000000002</v>
      </c>
      <c r="J7" s="66">
        <f t="shared" si="0"/>
        <v>2284.4880000000003</v>
      </c>
      <c r="K7" s="65">
        <f t="shared" si="1"/>
        <v>6014.5119999999997</v>
      </c>
    </row>
    <row r="8" spans="1:11" s="18" customFormat="1" x14ac:dyDescent="0.2">
      <c r="A8" s="99"/>
      <c r="B8" s="14" t="s">
        <v>60</v>
      </c>
      <c r="C8" s="9" t="s">
        <v>11</v>
      </c>
      <c r="D8" s="10" t="s">
        <v>10</v>
      </c>
      <c r="E8" s="17" t="s">
        <v>64</v>
      </c>
      <c r="F8" s="12" t="s">
        <v>20</v>
      </c>
      <c r="G8" s="12" t="s">
        <v>20</v>
      </c>
      <c r="H8" s="12" t="s">
        <v>22</v>
      </c>
      <c r="I8" s="64">
        <v>540</v>
      </c>
      <c r="J8" s="66">
        <f t="shared" si="0"/>
        <v>486</v>
      </c>
      <c r="K8" s="65">
        <f t="shared" si="1"/>
        <v>5528.5119999999997</v>
      </c>
    </row>
    <row r="9" spans="1:11" s="18" customFormat="1" x14ac:dyDescent="0.2">
      <c r="A9" s="99"/>
      <c r="B9" s="14" t="s">
        <v>61</v>
      </c>
      <c r="C9" s="9" t="s">
        <v>11</v>
      </c>
      <c r="D9" s="10" t="s">
        <v>10</v>
      </c>
      <c r="E9" s="17" t="s">
        <v>65</v>
      </c>
      <c r="F9" s="12" t="s">
        <v>20</v>
      </c>
      <c r="G9" s="12" t="s">
        <v>20</v>
      </c>
      <c r="H9" s="12" t="s">
        <v>22</v>
      </c>
      <c r="I9" s="64">
        <v>860</v>
      </c>
      <c r="J9" s="66">
        <f t="shared" si="0"/>
        <v>774</v>
      </c>
      <c r="K9" s="65">
        <f t="shared" si="1"/>
        <v>4754.5119999999997</v>
      </c>
    </row>
    <row r="10" spans="1:11" s="18" customFormat="1" ht="15" thickBot="1" x14ac:dyDescent="0.25">
      <c r="A10" s="100"/>
      <c r="B10" s="14" t="s">
        <v>47</v>
      </c>
      <c r="C10" s="9" t="s">
        <v>11</v>
      </c>
      <c r="D10" s="10" t="s">
        <v>10</v>
      </c>
      <c r="E10" s="15">
        <v>41811</v>
      </c>
      <c r="F10" s="19" t="s">
        <v>20</v>
      </c>
      <c r="G10" s="19" t="s">
        <v>20</v>
      </c>
      <c r="H10" s="19" t="s">
        <v>22</v>
      </c>
      <c r="I10" s="67">
        <v>2538.3200000000002</v>
      </c>
      <c r="J10" s="68">
        <f t="shared" si="0"/>
        <v>2284.4880000000003</v>
      </c>
      <c r="K10" s="65">
        <f t="shared" si="1"/>
        <v>2470.0239999999994</v>
      </c>
    </row>
    <row r="11" spans="1:11" s="21" customFormat="1" ht="15" thickBot="1" x14ac:dyDescent="0.25">
      <c r="A11" s="20"/>
      <c r="C11" s="22"/>
      <c r="D11" s="23"/>
      <c r="E11" s="22"/>
      <c r="F11" s="24"/>
      <c r="G11" s="25"/>
      <c r="H11" s="26" t="s">
        <v>69</v>
      </c>
      <c r="I11" s="69">
        <f>SUM(I5:I10)</f>
        <v>8366.64</v>
      </c>
      <c r="J11" s="70">
        <f>SUM(J5:J10)</f>
        <v>7529.9760000000006</v>
      </c>
      <c r="K11" s="71"/>
    </row>
    <row r="12" spans="1:11" s="21" customFormat="1" x14ac:dyDescent="0.2">
      <c r="A12" s="20"/>
      <c r="B12" s="27"/>
      <c r="C12" s="22"/>
      <c r="D12" s="23"/>
      <c r="E12" s="22"/>
      <c r="F12" s="22"/>
      <c r="G12" s="22"/>
      <c r="H12" s="28"/>
      <c r="I12" s="72"/>
      <c r="J12" s="72"/>
      <c r="K12" s="71"/>
    </row>
    <row r="13" spans="1:11" x14ac:dyDescent="0.2">
      <c r="A13" s="22"/>
      <c r="B13" s="29"/>
      <c r="C13" s="30"/>
      <c r="D13" s="31"/>
      <c r="E13" s="29"/>
      <c r="F13" s="29"/>
      <c r="G13" s="29"/>
      <c r="H13" s="29"/>
      <c r="I13" s="61"/>
      <c r="J13" s="62" t="s">
        <v>70</v>
      </c>
      <c r="K13" s="63">
        <v>50000</v>
      </c>
    </row>
    <row r="14" spans="1:11" ht="25.5" x14ac:dyDescent="0.2">
      <c r="A14" s="98" t="s">
        <v>39</v>
      </c>
      <c r="B14" s="32" t="s">
        <v>13</v>
      </c>
      <c r="C14" s="9" t="s">
        <v>14</v>
      </c>
      <c r="D14" s="10" t="s">
        <v>7</v>
      </c>
      <c r="E14" s="11" t="s">
        <v>38</v>
      </c>
      <c r="F14" s="12" t="s">
        <v>23</v>
      </c>
      <c r="G14" s="12" t="s">
        <v>20</v>
      </c>
      <c r="H14" s="12" t="s">
        <v>22</v>
      </c>
      <c r="I14" s="64">
        <v>3620</v>
      </c>
      <c r="J14" s="64">
        <v>2700</v>
      </c>
      <c r="K14" s="65">
        <f>K13-J14</f>
        <v>47300</v>
      </c>
    </row>
    <row r="15" spans="1:11" x14ac:dyDescent="0.2">
      <c r="A15" s="101"/>
      <c r="B15" s="32" t="s">
        <v>35</v>
      </c>
      <c r="C15" s="9" t="s">
        <v>32</v>
      </c>
      <c r="D15" s="10" t="s">
        <v>10</v>
      </c>
      <c r="E15" s="33">
        <v>41468</v>
      </c>
      <c r="F15" s="12" t="s">
        <v>23</v>
      </c>
      <c r="G15" s="12" t="s">
        <v>23</v>
      </c>
      <c r="H15" s="12" t="s">
        <v>22</v>
      </c>
      <c r="I15" s="64">
        <v>1864.79</v>
      </c>
      <c r="J15" s="64">
        <f>I15*0.9</f>
        <v>1678.3109999999999</v>
      </c>
      <c r="K15" s="65">
        <f t="shared" ref="K15:K20" si="2">K14-J15</f>
        <v>45621.688999999998</v>
      </c>
    </row>
    <row r="16" spans="1:11" ht="25.5" x14ac:dyDescent="0.2">
      <c r="A16" s="101"/>
      <c r="B16" s="32" t="s">
        <v>33</v>
      </c>
      <c r="C16" s="9" t="s">
        <v>37</v>
      </c>
      <c r="D16" s="10" t="s">
        <v>10</v>
      </c>
      <c r="E16" s="33">
        <v>41503</v>
      </c>
      <c r="F16" s="12" t="s">
        <v>23</v>
      </c>
      <c r="G16" s="12" t="s">
        <v>23</v>
      </c>
      <c r="H16" s="12" t="s">
        <v>22</v>
      </c>
      <c r="I16" s="64">
        <v>5938.62</v>
      </c>
      <c r="J16" s="64">
        <v>2700</v>
      </c>
      <c r="K16" s="65">
        <f t="shared" si="2"/>
        <v>42921.688999999998</v>
      </c>
    </row>
    <row r="17" spans="1:11" x14ac:dyDescent="0.2">
      <c r="A17" s="101"/>
      <c r="B17" s="32" t="s">
        <v>30</v>
      </c>
      <c r="C17" s="9" t="s">
        <v>31</v>
      </c>
      <c r="D17" s="10" t="s">
        <v>10</v>
      </c>
      <c r="E17" s="34">
        <v>41552</v>
      </c>
      <c r="F17" s="12" t="s">
        <v>23</v>
      </c>
      <c r="G17" s="12" t="s">
        <v>23</v>
      </c>
      <c r="H17" s="12" t="s">
        <v>22</v>
      </c>
      <c r="I17" s="64">
        <v>3545.5</v>
      </c>
      <c r="J17" s="64">
        <v>2700</v>
      </c>
      <c r="K17" s="65">
        <f t="shared" si="2"/>
        <v>40221.688999999998</v>
      </c>
    </row>
    <row r="18" spans="1:11" x14ac:dyDescent="0.2">
      <c r="A18" s="101"/>
      <c r="B18" s="32" t="s">
        <v>4</v>
      </c>
      <c r="C18" s="9" t="s">
        <v>66</v>
      </c>
      <c r="D18" s="10" t="s">
        <v>3</v>
      </c>
      <c r="E18" s="33">
        <v>41566</v>
      </c>
      <c r="F18" s="12" t="s">
        <v>20</v>
      </c>
      <c r="G18" s="12" t="s">
        <v>20</v>
      </c>
      <c r="H18" s="12" t="s">
        <v>22</v>
      </c>
      <c r="I18" s="64">
        <v>3478</v>
      </c>
      <c r="J18" s="64">
        <v>2700</v>
      </c>
      <c r="K18" s="65">
        <f t="shared" si="2"/>
        <v>37521.688999999998</v>
      </c>
    </row>
    <row r="19" spans="1:11" x14ac:dyDescent="0.2">
      <c r="A19" s="101"/>
      <c r="B19" s="32" t="s">
        <v>12</v>
      </c>
      <c r="C19" s="9" t="s">
        <v>5</v>
      </c>
      <c r="D19" s="10" t="s">
        <v>10</v>
      </c>
      <c r="E19" s="33">
        <v>41573</v>
      </c>
      <c r="F19" s="12" t="s">
        <v>20</v>
      </c>
      <c r="G19" s="12" t="s">
        <v>20</v>
      </c>
      <c r="H19" s="12" t="s">
        <v>22</v>
      </c>
      <c r="I19" s="64">
        <v>3479.28</v>
      </c>
      <c r="J19" s="64">
        <v>2700</v>
      </c>
      <c r="K19" s="65">
        <f t="shared" si="2"/>
        <v>34821.688999999998</v>
      </c>
    </row>
    <row r="20" spans="1:11" x14ac:dyDescent="0.2">
      <c r="A20" s="102"/>
      <c r="B20" s="32" t="s">
        <v>17</v>
      </c>
      <c r="C20" s="9" t="s">
        <v>6</v>
      </c>
      <c r="D20" s="10" t="s">
        <v>10</v>
      </c>
      <c r="E20" s="33">
        <v>41587</v>
      </c>
      <c r="F20" s="12" t="s">
        <v>20</v>
      </c>
      <c r="G20" s="12" t="s">
        <v>20</v>
      </c>
      <c r="H20" s="12" t="s">
        <v>22</v>
      </c>
      <c r="I20" s="64">
        <v>1885.79</v>
      </c>
      <c r="J20" s="64">
        <f t="shared" ref="J20" si="3">I20*0.9</f>
        <v>1697.211</v>
      </c>
      <c r="K20" s="65">
        <f t="shared" si="2"/>
        <v>33124.477999999996</v>
      </c>
    </row>
    <row r="21" spans="1:11" x14ac:dyDescent="0.2">
      <c r="A21" s="35"/>
      <c r="B21" s="36"/>
      <c r="C21" s="37"/>
      <c r="D21" s="38"/>
      <c r="E21" s="39"/>
      <c r="F21" s="40"/>
      <c r="G21" s="22"/>
      <c r="H21" s="41" t="s">
        <v>25</v>
      </c>
      <c r="I21" s="64">
        <f>SUM(I14:I20)</f>
        <v>23811.98</v>
      </c>
      <c r="J21" s="64">
        <f>SUM(J14:J20)</f>
        <v>16875.522000000001</v>
      </c>
      <c r="K21" s="71"/>
    </row>
    <row r="22" spans="1:11" x14ac:dyDescent="0.2">
      <c r="A22" s="42"/>
      <c r="B22" s="22"/>
      <c r="C22" s="43"/>
      <c r="D22" s="23"/>
      <c r="E22" s="44"/>
      <c r="F22" s="45"/>
      <c r="G22" s="45"/>
      <c r="H22" s="45"/>
      <c r="I22" s="73"/>
      <c r="J22" s="73"/>
      <c r="K22" s="74"/>
    </row>
    <row r="23" spans="1:11" x14ac:dyDescent="0.2">
      <c r="A23" s="98" t="s">
        <v>71</v>
      </c>
      <c r="B23" s="14" t="s">
        <v>41</v>
      </c>
      <c r="C23" s="14" t="s">
        <v>48</v>
      </c>
      <c r="D23" s="10" t="s">
        <v>10</v>
      </c>
      <c r="E23" s="15">
        <v>41713</v>
      </c>
      <c r="F23" s="12" t="s">
        <v>20</v>
      </c>
      <c r="G23" s="12" t="s">
        <v>20</v>
      </c>
      <c r="H23" s="12" t="s">
        <v>22</v>
      </c>
      <c r="I23" s="64">
        <v>2695</v>
      </c>
      <c r="J23" s="66">
        <f t="shared" ref="J23:J30" si="4">I23*0.9</f>
        <v>2425.5</v>
      </c>
      <c r="K23" s="66">
        <f>K20-J23</f>
        <v>30698.977999999996</v>
      </c>
    </row>
    <row r="24" spans="1:11" x14ac:dyDescent="0.2">
      <c r="A24" s="103"/>
      <c r="B24" s="14" t="s">
        <v>42</v>
      </c>
      <c r="C24" s="14" t="s">
        <v>49</v>
      </c>
      <c r="D24" s="10" t="s">
        <v>10</v>
      </c>
      <c r="E24" s="15">
        <v>41716</v>
      </c>
      <c r="F24" s="12" t="s">
        <v>20</v>
      </c>
      <c r="G24" s="12" t="s">
        <v>20</v>
      </c>
      <c r="H24" s="12" t="s">
        <v>22</v>
      </c>
      <c r="I24" s="64">
        <v>1800</v>
      </c>
      <c r="J24" s="66">
        <f t="shared" si="4"/>
        <v>1620</v>
      </c>
      <c r="K24" s="66">
        <f>K23-J24</f>
        <v>29078.977999999996</v>
      </c>
    </row>
    <row r="25" spans="1:11" x14ac:dyDescent="0.2">
      <c r="A25" s="103"/>
      <c r="B25" s="14" t="s">
        <v>43</v>
      </c>
      <c r="C25" s="14" t="s">
        <v>50</v>
      </c>
      <c r="D25" s="10" t="s">
        <v>59</v>
      </c>
      <c r="E25" s="17" t="s">
        <v>63</v>
      </c>
      <c r="F25" s="12" t="s">
        <v>20</v>
      </c>
      <c r="G25" s="12" t="s">
        <v>20</v>
      </c>
      <c r="H25" s="12" t="s">
        <v>22</v>
      </c>
      <c r="I25" s="64">
        <v>3240</v>
      </c>
      <c r="J25" s="66">
        <v>2700</v>
      </c>
      <c r="K25" s="66">
        <f t="shared" ref="K25:K31" si="5">K24-J25</f>
        <v>26378.977999999996</v>
      </c>
    </row>
    <row r="26" spans="1:11" x14ac:dyDescent="0.2">
      <c r="A26" s="103"/>
      <c r="B26" s="14" t="s">
        <v>44</v>
      </c>
      <c r="C26" s="14" t="s">
        <v>51</v>
      </c>
      <c r="D26" s="10" t="s">
        <v>10</v>
      </c>
      <c r="E26" s="15">
        <v>41734</v>
      </c>
      <c r="F26" s="12" t="s">
        <v>20</v>
      </c>
      <c r="G26" s="12" t="s">
        <v>20</v>
      </c>
      <c r="H26" s="12" t="s">
        <v>22</v>
      </c>
      <c r="I26" s="64">
        <v>1890</v>
      </c>
      <c r="J26" s="66">
        <f t="shared" si="4"/>
        <v>1701</v>
      </c>
      <c r="K26" s="66">
        <f t="shared" si="5"/>
        <v>24677.977999999996</v>
      </c>
    </row>
    <row r="27" spans="1:11" x14ac:dyDescent="0.2">
      <c r="A27" s="103"/>
      <c r="B27" s="14" t="s">
        <v>67</v>
      </c>
      <c r="C27" s="14" t="s">
        <v>52</v>
      </c>
      <c r="D27" s="10" t="s">
        <v>7</v>
      </c>
      <c r="E27" s="15">
        <v>41755</v>
      </c>
      <c r="F27" s="12" t="s">
        <v>20</v>
      </c>
      <c r="G27" s="46" t="s">
        <v>20</v>
      </c>
      <c r="H27" s="12" t="s">
        <v>22</v>
      </c>
      <c r="I27" s="64">
        <v>4320</v>
      </c>
      <c r="J27" s="66">
        <v>2700</v>
      </c>
      <c r="K27" s="66">
        <f t="shared" si="5"/>
        <v>21977.977999999996</v>
      </c>
    </row>
    <row r="28" spans="1:11" x14ac:dyDescent="0.2">
      <c r="A28" s="103"/>
      <c r="B28" s="14" t="s">
        <v>45</v>
      </c>
      <c r="C28" s="14" t="s">
        <v>53</v>
      </c>
      <c r="D28" s="46" t="s">
        <v>10</v>
      </c>
      <c r="E28" s="15">
        <v>41756</v>
      </c>
      <c r="F28" s="46" t="s">
        <v>20</v>
      </c>
      <c r="G28" s="47" t="s">
        <v>20</v>
      </c>
      <c r="H28" s="12" t="s">
        <v>22</v>
      </c>
      <c r="I28" s="64">
        <v>3749.11</v>
      </c>
      <c r="J28" s="66">
        <f t="shared" si="4"/>
        <v>3374.1990000000001</v>
      </c>
      <c r="K28" s="66">
        <f t="shared" si="5"/>
        <v>18603.778999999995</v>
      </c>
    </row>
    <row r="29" spans="1:11" ht="15.75" customHeight="1" x14ac:dyDescent="0.2">
      <c r="A29" s="103"/>
      <c r="B29" s="14" t="s">
        <v>58</v>
      </c>
      <c r="C29" s="14" t="s">
        <v>54</v>
      </c>
      <c r="D29" s="46" t="s">
        <v>10</v>
      </c>
      <c r="E29" s="15">
        <v>41762</v>
      </c>
      <c r="F29" s="46" t="s">
        <v>23</v>
      </c>
      <c r="G29" s="47" t="s">
        <v>20</v>
      </c>
      <c r="H29" s="12" t="s">
        <v>22</v>
      </c>
      <c r="I29" s="64">
        <v>240</v>
      </c>
      <c r="J29" s="66">
        <f t="shared" si="4"/>
        <v>216</v>
      </c>
      <c r="K29" s="66">
        <f t="shared" si="5"/>
        <v>18387.778999999995</v>
      </c>
    </row>
    <row r="30" spans="1:11" ht="15.75" customHeight="1" x14ac:dyDescent="0.2">
      <c r="A30" s="103"/>
      <c r="B30" s="14" t="s">
        <v>46</v>
      </c>
      <c r="C30" s="14" t="s">
        <v>55</v>
      </c>
      <c r="D30" s="46" t="s">
        <v>10</v>
      </c>
      <c r="E30" s="15">
        <v>41790</v>
      </c>
      <c r="F30" s="46" t="s">
        <v>23</v>
      </c>
      <c r="G30" s="46" t="s">
        <v>23</v>
      </c>
      <c r="H30" s="12" t="s">
        <v>20</v>
      </c>
      <c r="I30" s="64">
        <v>2259.67</v>
      </c>
      <c r="J30" s="66">
        <f t="shared" si="4"/>
        <v>2033.7030000000002</v>
      </c>
      <c r="K30" s="66">
        <f t="shared" si="5"/>
        <v>16354.075999999995</v>
      </c>
    </row>
    <row r="31" spans="1:11" x14ac:dyDescent="0.2">
      <c r="A31" s="104"/>
      <c r="B31" s="14" t="s">
        <v>57</v>
      </c>
      <c r="C31" s="14" t="s">
        <v>56</v>
      </c>
      <c r="D31" s="10" t="s">
        <v>10</v>
      </c>
      <c r="E31" s="15">
        <v>41819</v>
      </c>
      <c r="F31" s="46" t="s">
        <v>20</v>
      </c>
      <c r="G31" s="47" t="s">
        <v>20</v>
      </c>
      <c r="H31" s="12" t="s">
        <v>22</v>
      </c>
      <c r="I31" s="64">
        <v>3773.88</v>
      </c>
      <c r="J31" s="66">
        <v>2700</v>
      </c>
      <c r="K31" s="66">
        <f t="shared" si="5"/>
        <v>13654.075999999995</v>
      </c>
    </row>
    <row r="32" spans="1:11" x14ac:dyDescent="0.2">
      <c r="A32" s="48"/>
      <c r="B32" s="27" t="s">
        <v>26</v>
      </c>
      <c r="H32" s="41" t="s">
        <v>25</v>
      </c>
      <c r="I32" s="64">
        <f>SUM(I23:I31)</f>
        <v>23967.66</v>
      </c>
      <c r="J32" s="64">
        <f>SUM(J23:J31)</f>
        <v>19470.402000000002</v>
      </c>
    </row>
    <row r="33" spans="1:11" ht="15" thickBot="1" x14ac:dyDescent="0.25">
      <c r="A33" s="48"/>
      <c r="B33" s="22" t="s">
        <v>62</v>
      </c>
      <c r="H33" s="49"/>
      <c r="I33" s="76"/>
      <c r="J33" s="77"/>
    </row>
    <row r="34" spans="1:11" ht="15" thickBot="1" x14ac:dyDescent="0.25">
      <c r="C34" s="22"/>
      <c r="D34" s="23"/>
      <c r="E34" s="22"/>
      <c r="F34" s="22"/>
      <c r="G34" s="95" t="s">
        <v>72</v>
      </c>
      <c r="H34" s="105"/>
      <c r="I34" s="78">
        <f>SUM(I21,I32)</f>
        <v>47779.64</v>
      </c>
      <c r="J34" s="78">
        <f>SUM(J21,J32)</f>
        <v>36345.923999999999</v>
      </c>
    </row>
    <row r="35" spans="1:11" x14ac:dyDescent="0.2">
      <c r="A35" s="106" t="s">
        <v>74</v>
      </c>
      <c r="B35" s="107"/>
      <c r="C35" s="50"/>
      <c r="D35" s="51"/>
      <c r="E35" s="50"/>
      <c r="F35" s="50"/>
      <c r="G35" s="50"/>
      <c r="H35" s="50"/>
      <c r="I35" s="79"/>
      <c r="J35" s="80"/>
      <c r="K35" s="81"/>
    </row>
    <row r="36" spans="1:11" x14ac:dyDescent="0.2">
      <c r="B36" s="52" t="s">
        <v>68</v>
      </c>
      <c r="C36" s="52" t="s">
        <v>53</v>
      </c>
      <c r="D36" s="53" t="s">
        <v>10</v>
      </c>
      <c r="E36" s="54">
        <v>41756</v>
      </c>
      <c r="F36" s="55" t="s">
        <v>20</v>
      </c>
      <c r="G36" s="55" t="s">
        <v>20</v>
      </c>
      <c r="H36" s="56" t="s">
        <v>22</v>
      </c>
      <c r="I36" s="82">
        <v>19535.740000000002</v>
      </c>
      <c r="J36" s="83">
        <f>I36*0.9</f>
        <v>17582.166000000001</v>
      </c>
      <c r="K36" s="84">
        <f>K31-J36</f>
        <v>-3928.0900000000056</v>
      </c>
    </row>
    <row r="37" spans="1:11" x14ac:dyDescent="0.2">
      <c r="A37" s="22"/>
      <c r="B37" s="43"/>
      <c r="C37" s="22"/>
      <c r="D37" s="23"/>
      <c r="E37" s="22"/>
      <c r="F37" s="22"/>
      <c r="G37" s="22"/>
      <c r="H37" s="22"/>
      <c r="I37" s="71"/>
      <c r="J37" s="71"/>
    </row>
    <row r="38" spans="1:11" x14ac:dyDescent="0.2">
      <c r="A38" s="106" t="s">
        <v>75</v>
      </c>
      <c r="B38" s="107"/>
      <c r="C38" s="50"/>
      <c r="D38" s="51"/>
      <c r="E38" s="50"/>
      <c r="F38" s="50"/>
      <c r="G38" s="50"/>
      <c r="H38" s="50"/>
      <c r="I38" s="79"/>
      <c r="J38" s="80"/>
      <c r="K38" s="81"/>
    </row>
    <row r="39" spans="1:11" s="5" customFormat="1" ht="26.25" thickBot="1" x14ac:dyDescent="0.25">
      <c r="B39" s="86" t="s">
        <v>76</v>
      </c>
      <c r="C39" s="86" t="s">
        <v>14</v>
      </c>
      <c r="D39" s="87" t="s">
        <v>7</v>
      </c>
      <c r="E39" s="93" t="s">
        <v>77</v>
      </c>
      <c r="F39" s="88" t="s">
        <v>23</v>
      </c>
      <c r="G39" s="88" t="s">
        <v>20</v>
      </c>
      <c r="H39" s="89" t="s">
        <v>22</v>
      </c>
      <c r="I39" s="90">
        <v>3620</v>
      </c>
      <c r="J39" s="91">
        <v>2700</v>
      </c>
      <c r="K39" s="92">
        <f>K36-J39</f>
        <v>-6628.0900000000056</v>
      </c>
    </row>
    <row r="40" spans="1:11" ht="15" thickBot="1" x14ac:dyDescent="0.25">
      <c r="A40" s="57"/>
      <c r="B40" s="94" t="s">
        <v>62</v>
      </c>
      <c r="C40" s="22"/>
      <c r="D40" s="23"/>
      <c r="E40" s="22"/>
      <c r="F40" s="22"/>
      <c r="G40" s="95" t="s">
        <v>73</v>
      </c>
      <c r="H40" s="96"/>
      <c r="I40" s="78">
        <f>SUM(I34,I36:I39)</f>
        <v>70935.38</v>
      </c>
      <c r="J40" s="78">
        <f>SUM(J34,J36:J39)</f>
        <v>56628.09</v>
      </c>
    </row>
    <row r="41" spans="1:11" x14ac:dyDescent="0.2">
      <c r="A41" s="6"/>
      <c r="H41" s="58"/>
      <c r="I41" s="61"/>
      <c r="J41" s="61"/>
    </row>
    <row r="42" spans="1:11" x14ac:dyDescent="0.2">
      <c r="C42" s="22"/>
      <c r="D42" s="23"/>
      <c r="E42" s="22"/>
      <c r="F42" s="22"/>
      <c r="G42" s="22"/>
    </row>
  </sheetData>
  <mergeCells count="8">
    <mergeCell ref="G40:H40"/>
    <mergeCell ref="A1:K1"/>
    <mergeCell ref="A5:A10"/>
    <mergeCell ref="A14:A20"/>
    <mergeCell ref="A23:A31"/>
    <mergeCell ref="G34:H34"/>
    <mergeCell ref="A35:B35"/>
    <mergeCell ref="A38:B38"/>
  </mergeCells>
  <printOptions horizontalCentered="1"/>
  <pageMargins left="0.25" right="0.25" top="0.75" bottom="0.75" header="0.3" footer="0.3"/>
  <pageSetup paperSize="17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Kristina Lappin</cp:lastModifiedBy>
  <cp:lastPrinted>2013-12-16T15:18:32Z</cp:lastPrinted>
  <dcterms:created xsi:type="dcterms:W3CDTF">2012-02-28T23:35:30Z</dcterms:created>
  <dcterms:modified xsi:type="dcterms:W3CDTF">2014-02-06T16:50:10Z</dcterms:modified>
</cp:coreProperties>
</file>