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7485"/>
  </bookViews>
  <sheets>
    <sheet name="Totals" sheetId="1" r:id="rId1"/>
    <sheet name="Maxie Price" sheetId="2" r:id="rId2"/>
    <sheet name="Clay Automotive" sheetId="3" r:id="rId3"/>
    <sheet name="Hardy" sheetId="4" r:id="rId4"/>
    <sheet name="Wade Ford" sheetId="5" r:id="rId5"/>
    <sheet name="Chestatee Ford" sheetId="6" r:id="rId6"/>
  </sheets>
  <calcPr calcId="145621"/>
</workbook>
</file>

<file path=xl/calcChain.xml><?xml version="1.0" encoding="utf-8"?>
<calcChain xmlns="http://schemas.openxmlformats.org/spreadsheetml/2006/main">
  <c r="F4" i="6" l="1"/>
  <c r="F5" i="5"/>
  <c r="F5" i="4"/>
  <c r="F5" i="3"/>
  <c r="F7" i="2"/>
  <c r="E5" i="5" l="1"/>
  <c r="E5" i="4"/>
  <c r="E5" i="3"/>
  <c r="E7" i="2"/>
  <c r="F16" i="1" l="1"/>
  <c r="L16" i="1"/>
  <c r="K16" i="1"/>
  <c r="I16" i="1"/>
  <c r="G16" i="1"/>
  <c r="U12" i="1" l="1"/>
  <c r="U10" i="1" l="1"/>
  <c r="U11" i="1"/>
  <c r="V12" i="1" l="1"/>
  <c r="V11" i="1"/>
  <c r="V10" i="1"/>
  <c r="V16" i="1" l="1"/>
  <c r="T15" i="1"/>
  <c r="T14" i="1"/>
  <c r="T13" i="1"/>
  <c r="T12" i="1"/>
  <c r="T11" i="1"/>
  <c r="T10" i="1"/>
  <c r="T9" i="1"/>
  <c r="T8" i="1"/>
  <c r="T7" i="1"/>
  <c r="T6" i="1"/>
  <c r="T5" i="1"/>
  <c r="T16" i="1" l="1"/>
  <c r="T19" i="1" s="1"/>
  <c r="B17" i="1" s="1"/>
  <c r="E16" i="1"/>
</calcChain>
</file>

<file path=xl/sharedStrings.xml><?xml version="1.0" encoding="utf-8"?>
<sst xmlns="http://schemas.openxmlformats.org/spreadsheetml/2006/main" count="103" uniqueCount="47">
  <si>
    <t>Crew Cab</t>
  </si>
  <si>
    <t>4X4</t>
  </si>
  <si>
    <t>ITB 12-299-B</t>
  </si>
  <si>
    <t>ITB 12-300-B</t>
  </si>
  <si>
    <t>Reg Cab</t>
  </si>
  <si>
    <t>ITB 12-303-B</t>
  </si>
  <si>
    <t>ITB 12-304-B</t>
  </si>
  <si>
    <t>2X4</t>
  </si>
  <si>
    <t>ITB 12-305-B</t>
  </si>
  <si>
    <t>Patrol</t>
  </si>
  <si>
    <t>ITB 12-307-B</t>
  </si>
  <si>
    <t>Detective</t>
  </si>
  <si>
    <t>ITB 12-310-B</t>
  </si>
  <si>
    <t>ITB 12-311-B</t>
  </si>
  <si>
    <t>Maxie Price</t>
  </si>
  <si>
    <t>Clay Automotive</t>
  </si>
  <si>
    <t>Team Chevrolet</t>
  </si>
  <si>
    <t>Hardy Chevrolet</t>
  </si>
  <si>
    <t>Carl Black</t>
  </si>
  <si>
    <t>Wade</t>
  </si>
  <si>
    <t>Chestatee</t>
  </si>
  <si>
    <t>Prater</t>
  </si>
  <si>
    <t>Allan Vigil</t>
  </si>
  <si>
    <t>Hardy Family</t>
  </si>
  <si>
    <t>Team Ford</t>
  </si>
  <si>
    <t>AWD</t>
  </si>
  <si>
    <t>SC</t>
  </si>
  <si>
    <t>Admin</t>
  </si>
  <si>
    <t>MCO</t>
  </si>
  <si>
    <t>Wade Ford</t>
  </si>
  <si>
    <t>Chestatee Ford</t>
  </si>
  <si>
    <t>Vehicles</t>
  </si>
  <si>
    <t>Equipment</t>
  </si>
  <si>
    <t>Total</t>
  </si>
  <si>
    <t>Ford F 250 Fire</t>
  </si>
  <si>
    <t>Ford Explorer Fire</t>
  </si>
  <si>
    <t>Chevy Silverado R &amp; P</t>
  </si>
  <si>
    <t>Ford Explorer R &amp; P</t>
  </si>
  <si>
    <t>2WD</t>
  </si>
  <si>
    <t>Ext Cab</t>
  </si>
  <si>
    <t>Chevy Silverado RDOT</t>
  </si>
  <si>
    <t>Chevy Caprice PD</t>
  </si>
  <si>
    <t>Chevy Tahoe PD</t>
  </si>
  <si>
    <t>Chevy Sonic Adm</t>
  </si>
  <si>
    <t>Chevy Impala Bldg Ops</t>
  </si>
  <si>
    <t>Quotes</t>
  </si>
  <si>
    <t>FY2013 VEHICLE REPLACEMENT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</si>
</sst>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0" applyNumberFormat="1" applyFont="1"/>
    <xf numFmtId="0" fontId="1" fillId="0" borderId="1" xfId="0" applyFont="1" applyBorder="1"/>
    <xf numFmtId="44" fontId="1" fillId="0" borderId="1" xfId="0" applyNumberFormat="1" applyFont="1" applyBorder="1"/>
    <xf numFmtId="44" fontId="1" fillId="2" borderId="1" xfId="0" applyNumberFormat="1" applyFont="1" applyFill="1" applyBorder="1"/>
    <xf numFmtId="44" fontId="2" fillId="0" borderId="1" xfId="0" applyNumberFormat="1" applyFont="1" applyFill="1" applyBorder="1"/>
    <xf numFmtId="44" fontId="1" fillId="0" borderId="1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1" fillId="0" borderId="1" xfId="0" applyFont="1" applyFill="1" applyBorder="1"/>
    <xf numFmtId="0" fontId="1" fillId="0" borderId="0" xfId="0" applyFont="1" applyAlignment="1">
      <alignment horizontal="centerContinuous"/>
    </xf>
    <xf numFmtId="44" fontId="1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/>
    <xf numFmtId="44" fontId="4" fillId="2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/>
    <xf numFmtId="4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topLeftCell="A3" workbookViewId="0">
      <selection activeCell="G22" sqref="G22"/>
    </sheetView>
  </sheetViews>
  <sheetFormatPr defaultRowHeight="15" x14ac:dyDescent="0.25"/>
  <cols>
    <col min="1" max="1" width="20" style="4" bestFit="1" customWidth="1"/>
    <col min="2" max="2" width="14.28515625" style="4" bestFit="1" customWidth="1"/>
    <col min="3" max="3" width="3.5703125" style="4" bestFit="1" customWidth="1"/>
    <col min="4" max="4" width="10.28515625" style="4" bestFit="1" customWidth="1"/>
    <col min="5" max="5" width="2.7109375" style="4" bestFit="1" customWidth="1"/>
    <col min="6" max="6" width="12.5703125" style="4" bestFit="1" customWidth="1"/>
    <col min="7" max="7" width="13.5703125" style="4" bestFit="1" customWidth="1"/>
    <col min="8" max="8" width="13.140625" style="4" bestFit="1" customWidth="1"/>
    <col min="9" max="9" width="13.28515625" style="4" bestFit="1" customWidth="1"/>
    <col min="10" max="10" width="9.85546875" style="4" bestFit="1" customWidth="1"/>
    <col min="11" max="11" width="12.5703125" style="4" bestFit="1" customWidth="1"/>
    <col min="12" max="12" width="11.5703125" style="4" bestFit="1" customWidth="1"/>
    <col min="13" max="15" width="9.85546875" style="4" bestFit="1" customWidth="1"/>
    <col min="16" max="16" width="11" style="4" bestFit="1" customWidth="1"/>
    <col min="17" max="17" width="12" style="4" bestFit="1" customWidth="1"/>
    <col min="18" max="18" width="9.85546875" style="5" bestFit="1" customWidth="1"/>
    <col min="20" max="20" width="14.28515625" style="12" bestFit="1" customWidth="1"/>
    <col min="21" max="21" width="11.5703125" style="12" bestFit="1" customWidth="1"/>
    <col min="22" max="22" width="12.5703125" style="12" bestFit="1" customWidth="1"/>
  </cols>
  <sheetData>
    <row r="1" spans="1:22" x14ac:dyDescent="0.25">
      <c r="A1" s="16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3" spans="1:22" s="1" customFormat="1" x14ac:dyDescent="0.25">
      <c r="A3" s="2"/>
      <c r="B3" s="2"/>
      <c r="C3" s="2"/>
      <c r="D3" s="2"/>
      <c r="E3" s="2"/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22</v>
      </c>
      <c r="P3" s="2" t="s">
        <v>23</v>
      </c>
      <c r="Q3" s="2" t="s">
        <v>24</v>
      </c>
      <c r="R3" s="3" t="s">
        <v>26</v>
      </c>
      <c r="T3" s="11" t="s">
        <v>31</v>
      </c>
      <c r="V3" s="11" t="s">
        <v>32</v>
      </c>
    </row>
    <row r="5" spans="1:22" x14ac:dyDescent="0.25">
      <c r="A5" s="6" t="s">
        <v>34</v>
      </c>
      <c r="B5" s="6" t="s">
        <v>0</v>
      </c>
      <c r="C5" s="6" t="s">
        <v>1</v>
      </c>
      <c r="D5" s="6" t="s">
        <v>2</v>
      </c>
      <c r="E5" s="6">
        <v>1</v>
      </c>
      <c r="F5" s="7"/>
      <c r="G5" s="7"/>
      <c r="H5" s="7"/>
      <c r="I5" s="7"/>
      <c r="J5" s="7"/>
      <c r="K5" s="8">
        <v>26268</v>
      </c>
      <c r="L5" s="7">
        <v>26288.36</v>
      </c>
      <c r="M5" s="7">
        <v>26377.360000000001</v>
      </c>
      <c r="N5" s="7">
        <v>26506.36</v>
      </c>
      <c r="O5" s="7"/>
      <c r="P5" s="7">
        <v>26690</v>
      </c>
      <c r="Q5" s="7">
        <v>26755</v>
      </c>
      <c r="R5" s="7">
        <v>27714.9</v>
      </c>
      <c r="T5" s="12">
        <f>(K5*E5)</f>
        <v>26268</v>
      </c>
    </row>
    <row r="6" spans="1:22" x14ac:dyDescent="0.25">
      <c r="A6" s="6" t="s">
        <v>35</v>
      </c>
      <c r="B6" s="6" t="s">
        <v>25</v>
      </c>
      <c r="C6" s="6" t="s">
        <v>1</v>
      </c>
      <c r="D6" s="6" t="s">
        <v>3</v>
      </c>
      <c r="E6" s="6">
        <v>4</v>
      </c>
      <c r="F6" s="7"/>
      <c r="G6" s="7"/>
      <c r="H6" s="7"/>
      <c r="I6" s="7"/>
      <c r="J6" s="7"/>
      <c r="K6" s="8">
        <v>25535</v>
      </c>
      <c r="L6" s="7">
        <v>26321</v>
      </c>
      <c r="M6" s="7">
        <v>25914.240000000002</v>
      </c>
      <c r="N6" s="7">
        <v>25920</v>
      </c>
      <c r="O6" s="7">
        <v>26021.24</v>
      </c>
      <c r="P6" s="7">
        <v>26749</v>
      </c>
      <c r="Q6" s="7">
        <v>26175</v>
      </c>
      <c r="R6" s="7"/>
      <c r="T6" s="12">
        <f>(K6*E6)</f>
        <v>102140</v>
      </c>
    </row>
    <row r="7" spans="1:22" x14ac:dyDescent="0.25">
      <c r="A7" s="6" t="s">
        <v>36</v>
      </c>
      <c r="B7" s="6" t="s">
        <v>4</v>
      </c>
      <c r="C7" s="6" t="s">
        <v>7</v>
      </c>
      <c r="D7" s="6" t="s">
        <v>5</v>
      </c>
      <c r="E7" s="6">
        <v>6</v>
      </c>
      <c r="F7" s="9">
        <v>18226.11</v>
      </c>
      <c r="G7" s="7">
        <v>18859.11</v>
      </c>
      <c r="H7" s="7">
        <v>18467</v>
      </c>
      <c r="I7" s="8">
        <v>18066</v>
      </c>
      <c r="J7" s="10">
        <v>18599</v>
      </c>
      <c r="K7" s="7"/>
      <c r="L7" s="7"/>
      <c r="M7" s="7"/>
      <c r="N7" s="7"/>
      <c r="O7" s="7"/>
      <c r="P7" s="7"/>
      <c r="Q7" s="7"/>
      <c r="R7" s="7">
        <v>18272.22</v>
      </c>
      <c r="T7" s="12">
        <f>(I7*E7)</f>
        <v>108396</v>
      </c>
    </row>
    <row r="8" spans="1:22" x14ac:dyDescent="0.25">
      <c r="A8" s="6" t="s">
        <v>36</v>
      </c>
      <c r="B8" s="6" t="s">
        <v>4</v>
      </c>
      <c r="C8" s="6" t="s">
        <v>1</v>
      </c>
      <c r="D8" s="6" t="s">
        <v>6</v>
      </c>
      <c r="E8" s="6">
        <v>1</v>
      </c>
      <c r="F8" s="8">
        <v>21300</v>
      </c>
      <c r="G8" s="7">
        <v>22519.31</v>
      </c>
      <c r="H8" s="7">
        <v>22155</v>
      </c>
      <c r="I8" s="7"/>
      <c r="J8" s="7">
        <v>22199</v>
      </c>
      <c r="K8" s="7"/>
      <c r="L8" s="7"/>
      <c r="M8" s="7"/>
      <c r="N8" s="7"/>
      <c r="O8" s="7"/>
      <c r="P8" s="7"/>
      <c r="Q8" s="7"/>
      <c r="R8" s="7">
        <v>21321.22</v>
      </c>
      <c r="T8" s="12">
        <f>(F8*E8)</f>
        <v>21300</v>
      </c>
    </row>
    <row r="9" spans="1:22" x14ac:dyDescent="0.25">
      <c r="A9" s="6" t="s">
        <v>40</v>
      </c>
      <c r="B9" s="6" t="s">
        <v>39</v>
      </c>
      <c r="C9" s="6" t="s">
        <v>7</v>
      </c>
      <c r="D9" s="6" t="s">
        <v>8</v>
      </c>
      <c r="E9" s="6">
        <v>4</v>
      </c>
      <c r="F9" s="8">
        <v>20363.55</v>
      </c>
      <c r="G9" s="7">
        <v>21146.55</v>
      </c>
      <c r="H9" s="7">
        <v>20754</v>
      </c>
      <c r="I9" s="7"/>
      <c r="J9" s="10">
        <v>20799</v>
      </c>
      <c r="K9" s="7"/>
      <c r="L9" s="7"/>
      <c r="M9" s="7"/>
      <c r="N9" s="7"/>
      <c r="O9" s="7"/>
      <c r="P9" s="7"/>
      <c r="Q9" s="7"/>
      <c r="R9" s="7">
        <v>20503.22</v>
      </c>
      <c r="T9" s="12">
        <f>(F9*E9)</f>
        <v>81454.2</v>
      </c>
    </row>
    <row r="10" spans="1:22" x14ac:dyDescent="0.25">
      <c r="A10" s="6" t="s">
        <v>41</v>
      </c>
      <c r="B10" s="6" t="s">
        <v>9</v>
      </c>
      <c r="C10" s="6"/>
      <c r="D10" s="6" t="s">
        <v>10</v>
      </c>
      <c r="E10" s="13">
        <v>19</v>
      </c>
      <c r="F10" s="8">
        <v>27655.15</v>
      </c>
      <c r="G10" s="7">
        <v>28160.15</v>
      </c>
      <c r="H10" s="7">
        <v>27825</v>
      </c>
      <c r="I10" s="7"/>
      <c r="J10" s="7">
        <v>27999</v>
      </c>
      <c r="K10" s="7"/>
      <c r="L10" s="7"/>
      <c r="M10" s="7"/>
      <c r="N10" s="7"/>
      <c r="O10" s="7"/>
      <c r="P10" s="7"/>
      <c r="Q10" s="7"/>
      <c r="R10" s="7"/>
      <c r="T10" s="12">
        <f>(F10*E10)</f>
        <v>525447.85</v>
      </c>
      <c r="U10" s="12">
        <f>16206.24-1245.47</f>
        <v>14960.77</v>
      </c>
      <c r="V10" s="12">
        <f>(U10*E10)</f>
        <v>284254.63</v>
      </c>
    </row>
    <row r="11" spans="1:22" x14ac:dyDescent="0.25">
      <c r="A11" s="6" t="s">
        <v>41</v>
      </c>
      <c r="B11" s="6" t="s">
        <v>11</v>
      </c>
      <c r="C11" s="6"/>
      <c r="D11" s="6" t="s">
        <v>12</v>
      </c>
      <c r="E11" s="13">
        <v>10</v>
      </c>
      <c r="F11" s="8">
        <v>27182.55</v>
      </c>
      <c r="G11" s="7">
        <v>27560.05</v>
      </c>
      <c r="H11" s="7">
        <v>27456</v>
      </c>
      <c r="I11" s="7"/>
      <c r="J11" s="7">
        <v>27499</v>
      </c>
      <c r="K11" s="7"/>
      <c r="L11" s="7"/>
      <c r="M11" s="7"/>
      <c r="N11" s="7"/>
      <c r="O11" s="7"/>
      <c r="P11" s="7"/>
      <c r="Q11" s="7"/>
      <c r="R11" s="7"/>
      <c r="T11" s="12">
        <f>(F11*E11)</f>
        <v>271825.5</v>
      </c>
      <c r="U11" s="12">
        <f>3608.18-1245.47</f>
        <v>2362.71</v>
      </c>
      <c r="V11" s="12">
        <f>(U11*E11)</f>
        <v>23627.1</v>
      </c>
    </row>
    <row r="12" spans="1:22" x14ac:dyDescent="0.25">
      <c r="A12" s="6" t="s">
        <v>42</v>
      </c>
      <c r="B12" s="6" t="s">
        <v>9</v>
      </c>
      <c r="C12" s="6" t="s">
        <v>7</v>
      </c>
      <c r="D12" s="6" t="s">
        <v>13</v>
      </c>
      <c r="E12" s="13">
        <v>2</v>
      </c>
      <c r="F12" s="7">
        <v>26765.35</v>
      </c>
      <c r="G12" s="8">
        <v>26744.6</v>
      </c>
      <c r="H12" s="7">
        <v>27902</v>
      </c>
      <c r="I12" s="7"/>
      <c r="J12" s="7">
        <v>27396</v>
      </c>
      <c r="K12" s="7"/>
      <c r="L12" s="7"/>
      <c r="M12" s="7"/>
      <c r="N12" s="7"/>
      <c r="O12" s="7"/>
      <c r="P12" s="7"/>
      <c r="Q12" s="7"/>
      <c r="R12" s="7"/>
      <c r="T12" s="12">
        <f>(G12*E12)</f>
        <v>53489.2</v>
      </c>
      <c r="U12" s="12">
        <f>19659.7-1246.75</f>
        <v>18412.95</v>
      </c>
      <c r="V12" s="12">
        <f>(U12*E12)</f>
        <v>36825.9</v>
      </c>
    </row>
    <row r="13" spans="1:22" x14ac:dyDescent="0.25">
      <c r="A13" s="6" t="s">
        <v>43</v>
      </c>
      <c r="B13" s="6" t="s">
        <v>27</v>
      </c>
      <c r="C13" s="6"/>
      <c r="D13" s="6" t="s">
        <v>45</v>
      </c>
      <c r="E13" s="6">
        <v>1</v>
      </c>
      <c r="F13" s="7">
        <v>16710.599999999999</v>
      </c>
      <c r="G13" s="8">
        <v>15595.56</v>
      </c>
      <c r="H13" s="7">
        <v>15855</v>
      </c>
      <c r="I13" s="7"/>
      <c r="J13" s="10">
        <v>15596</v>
      </c>
      <c r="K13" s="7"/>
      <c r="L13" s="7"/>
      <c r="M13" s="7"/>
      <c r="N13" s="7"/>
      <c r="O13" s="7"/>
      <c r="P13" s="7"/>
      <c r="Q13" s="7"/>
      <c r="R13" s="7"/>
      <c r="T13" s="12">
        <f>(G13*E13)</f>
        <v>15595.56</v>
      </c>
    </row>
    <row r="14" spans="1:22" x14ac:dyDescent="0.25">
      <c r="A14" s="6" t="s">
        <v>44</v>
      </c>
      <c r="B14" s="6" t="s">
        <v>28</v>
      </c>
      <c r="C14" s="6"/>
      <c r="D14" s="6" t="s">
        <v>45</v>
      </c>
      <c r="E14" s="6">
        <v>1</v>
      </c>
      <c r="F14" s="7">
        <v>18455.400000000001</v>
      </c>
      <c r="G14" s="7">
        <v>20725.66</v>
      </c>
      <c r="H14" s="7">
        <v>18795</v>
      </c>
      <c r="I14" s="10">
        <v>18175</v>
      </c>
      <c r="J14" s="7">
        <v>18799</v>
      </c>
      <c r="K14" s="7"/>
      <c r="L14" s="7"/>
      <c r="M14" s="7"/>
      <c r="N14" s="7"/>
      <c r="O14" s="7"/>
      <c r="P14" s="7"/>
      <c r="Q14" s="7"/>
      <c r="R14" s="8">
        <v>17571.150000000001</v>
      </c>
      <c r="T14" s="12">
        <f>(R14*E14)</f>
        <v>17571.150000000001</v>
      </c>
    </row>
    <row r="15" spans="1:22" x14ac:dyDescent="0.25">
      <c r="A15" s="6" t="s">
        <v>37</v>
      </c>
      <c r="B15" s="6" t="s">
        <v>38</v>
      </c>
      <c r="C15" s="6" t="s">
        <v>7</v>
      </c>
      <c r="D15" s="6" t="s">
        <v>45</v>
      </c>
      <c r="E15" s="6">
        <v>1</v>
      </c>
      <c r="F15" s="7"/>
      <c r="G15" s="7"/>
      <c r="H15" s="7"/>
      <c r="I15" s="7"/>
      <c r="J15" s="7"/>
      <c r="K15" s="7">
        <v>21835</v>
      </c>
      <c r="L15" s="8">
        <v>21500</v>
      </c>
      <c r="M15" s="7"/>
      <c r="N15" s="7">
        <v>23101</v>
      </c>
      <c r="O15" s="7"/>
      <c r="P15" s="7"/>
      <c r="Q15" s="7"/>
      <c r="R15" s="7">
        <v>21948.45</v>
      </c>
      <c r="T15" s="12">
        <f>(L15*E15)</f>
        <v>21500</v>
      </c>
    </row>
    <row r="16" spans="1:22" x14ac:dyDescent="0.25">
      <c r="E16" s="4">
        <f>SUM(E5:E15)</f>
        <v>50</v>
      </c>
      <c r="F16" s="5">
        <f>(T8+T9+T10+T11)</f>
        <v>900027.54999999993</v>
      </c>
      <c r="G16" s="5">
        <f>(T12+T13)</f>
        <v>69084.759999999995</v>
      </c>
      <c r="I16" s="5">
        <f>(T7+R14)</f>
        <v>125967.15</v>
      </c>
      <c r="K16" s="5">
        <f>(T5+T6)</f>
        <v>128408</v>
      </c>
      <c r="L16" s="5">
        <f>(L15)</f>
        <v>21500</v>
      </c>
      <c r="T16" s="12">
        <f>SUM(T5:T15)</f>
        <v>1244987.46</v>
      </c>
      <c r="V16" s="12">
        <f>SUM(V10:V12)</f>
        <v>344707.63</v>
      </c>
    </row>
    <row r="17" spans="1:20" x14ac:dyDescent="0.25">
      <c r="A17" t="s">
        <v>33</v>
      </c>
      <c r="B17" s="12">
        <f>(T19)</f>
        <v>1589695.0899999999</v>
      </c>
    </row>
    <row r="18" spans="1:20" x14ac:dyDescent="0.25">
      <c r="G18" s="5"/>
    </row>
    <row r="19" spans="1:20" x14ac:dyDescent="0.25">
      <c r="S19" t="s">
        <v>33</v>
      </c>
      <c r="T19" s="12">
        <f>(T16+V16)</f>
        <v>1589695.0899999999</v>
      </c>
    </row>
    <row r="31" spans="1:20" x14ac:dyDescent="0.25">
      <c r="Q31" s="5"/>
    </row>
  </sheetData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26.25" x14ac:dyDescent="0.4"/>
  <cols>
    <col min="1" max="1" width="36.5703125" style="21" bestFit="1" customWidth="1"/>
    <col min="2" max="2" width="16.42578125" style="21" bestFit="1" customWidth="1"/>
    <col min="3" max="3" width="7.5703125" style="21" bestFit="1" customWidth="1"/>
    <col min="4" max="4" width="22.28515625" style="21" bestFit="1" customWidth="1"/>
    <col min="5" max="5" width="5.5703125" style="21" bestFit="1" customWidth="1"/>
    <col min="6" max="6" width="24.28515625" style="21" bestFit="1" customWidth="1"/>
  </cols>
  <sheetData>
    <row r="1" spans="1:6" x14ac:dyDescent="0.4">
      <c r="A1" s="17" t="s">
        <v>14</v>
      </c>
      <c r="B1" s="17"/>
      <c r="C1" s="17"/>
      <c r="D1" s="17"/>
      <c r="E1" s="17"/>
      <c r="F1" s="17"/>
    </row>
    <row r="3" spans="1:6" x14ac:dyDescent="0.4">
      <c r="A3" s="18" t="s">
        <v>36</v>
      </c>
      <c r="B3" s="18" t="s">
        <v>4</v>
      </c>
      <c r="C3" s="18" t="s">
        <v>1</v>
      </c>
      <c r="D3" s="18" t="s">
        <v>6</v>
      </c>
      <c r="E3" s="18">
        <v>1</v>
      </c>
      <c r="F3" s="19">
        <v>21300</v>
      </c>
    </row>
    <row r="4" spans="1:6" x14ac:dyDescent="0.4">
      <c r="A4" s="18" t="s">
        <v>40</v>
      </c>
      <c r="B4" s="18" t="s">
        <v>39</v>
      </c>
      <c r="C4" s="18" t="s">
        <v>7</v>
      </c>
      <c r="D4" s="18" t="s">
        <v>8</v>
      </c>
      <c r="E4" s="18">
        <v>4</v>
      </c>
      <c r="F4" s="19">
        <v>20363.55</v>
      </c>
    </row>
    <row r="5" spans="1:6" x14ac:dyDescent="0.4">
      <c r="A5" s="18" t="s">
        <v>41</v>
      </c>
      <c r="B5" s="18" t="s">
        <v>9</v>
      </c>
      <c r="C5" s="18"/>
      <c r="D5" s="18" t="s">
        <v>10</v>
      </c>
      <c r="E5" s="20">
        <v>19</v>
      </c>
      <c r="F5" s="19">
        <v>27655.15</v>
      </c>
    </row>
    <row r="6" spans="1:6" x14ac:dyDescent="0.4">
      <c r="A6" s="18" t="s">
        <v>41</v>
      </c>
      <c r="B6" s="18" t="s">
        <v>11</v>
      </c>
      <c r="C6" s="18"/>
      <c r="D6" s="18" t="s">
        <v>12</v>
      </c>
      <c r="E6" s="20">
        <v>10</v>
      </c>
      <c r="F6" s="19">
        <v>27182.55</v>
      </c>
    </row>
    <row r="7" spans="1:6" x14ac:dyDescent="0.4">
      <c r="E7" s="21">
        <f>SUM(E3:E6)</f>
        <v>34</v>
      </c>
      <c r="F7" s="22">
        <f>(F3*E3)+(F4*E4)+(F5*E5)+(F6*E6)</f>
        <v>900027.54999999993</v>
      </c>
    </row>
  </sheetData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28.7109375" bestFit="1" customWidth="1"/>
    <col min="2" max="2" width="11.85546875" bestFit="1" customWidth="1"/>
    <col min="3" max="3" width="7.5703125" bestFit="1" customWidth="1"/>
    <col min="4" max="4" width="22.28515625" bestFit="1" customWidth="1"/>
    <col min="5" max="5" width="3.5703125" bestFit="1" customWidth="1"/>
    <col min="6" max="6" width="22.28515625" bestFit="1" customWidth="1"/>
  </cols>
  <sheetData>
    <row r="1" spans="1:6" ht="26.25" x14ac:dyDescent="0.4">
      <c r="A1" s="17" t="s">
        <v>15</v>
      </c>
      <c r="B1" s="17"/>
      <c r="C1" s="17"/>
      <c r="D1" s="17"/>
      <c r="E1" s="17"/>
      <c r="F1" s="17"/>
    </row>
    <row r="2" spans="1:6" ht="26.25" x14ac:dyDescent="0.4">
      <c r="A2" s="21"/>
      <c r="B2" s="21"/>
      <c r="C2" s="21"/>
      <c r="D2" s="21"/>
      <c r="E2" s="21"/>
      <c r="F2" s="21"/>
    </row>
    <row r="3" spans="1:6" ht="26.25" x14ac:dyDescent="0.4">
      <c r="A3" s="18" t="s">
        <v>42</v>
      </c>
      <c r="B3" s="18" t="s">
        <v>9</v>
      </c>
      <c r="C3" s="18" t="s">
        <v>7</v>
      </c>
      <c r="D3" s="18" t="s">
        <v>13</v>
      </c>
      <c r="E3" s="20">
        <v>2</v>
      </c>
      <c r="F3" s="19">
        <v>26744.6</v>
      </c>
    </row>
    <row r="4" spans="1:6" ht="26.25" x14ac:dyDescent="0.4">
      <c r="A4" s="18" t="s">
        <v>43</v>
      </c>
      <c r="B4" s="18" t="s">
        <v>27</v>
      </c>
      <c r="C4" s="18"/>
      <c r="D4" s="18" t="s">
        <v>45</v>
      </c>
      <c r="E4" s="18">
        <v>1</v>
      </c>
      <c r="F4" s="19">
        <v>15595.56</v>
      </c>
    </row>
    <row r="5" spans="1:6" ht="26.25" x14ac:dyDescent="0.4">
      <c r="E5" s="21">
        <f>SUM(E3:E4)</f>
        <v>3</v>
      </c>
      <c r="F5" s="22">
        <f>(F3*E3)+(F4*E4)</f>
        <v>69084.759999999995</v>
      </c>
    </row>
  </sheetData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38" bestFit="1" customWidth="1"/>
    <col min="2" max="2" width="14.28515625" bestFit="1" customWidth="1"/>
    <col min="3" max="3" width="7.5703125" bestFit="1" customWidth="1"/>
    <col min="4" max="4" width="22.28515625" bestFit="1" customWidth="1"/>
    <col min="5" max="5" width="3.5703125" bestFit="1" customWidth="1"/>
    <col min="6" max="6" width="24.28515625" bestFit="1" customWidth="1"/>
  </cols>
  <sheetData>
    <row r="1" spans="1:6" ht="26.25" x14ac:dyDescent="0.4">
      <c r="A1" s="17" t="s">
        <v>17</v>
      </c>
      <c r="B1" s="17"/>
      <c r="C1" s="17"/>
      <c r="D1" s="17"/>
      <c r="E1" s="17"/>
      <c r="F1" s="17"/>
    </row>
    <row r="2" spans="1:6" ht="26.25" x14ac:dyDescent="0.4">
      <c r="A2" s="21"/>
      <c r="B2" s="21"/>
      <c r="C2" s="21"/>
      <c r="D2" s="21"/>
      <c r="E2" s="21"/>
      <c r="F2" s="21"/>
    </row>
    <row r="3" spans="1:6" ht="26.25" x14ac:dyDescent="0.4">
      <c r="A3" s="18" t="s">
        <v>36</v>
      </c>
      <c r="B3" s="18" t="s">
        <v>4</v>
      </c>
      <c r="C3" s="18" t="s">
        <v>7</v>
      </c>
      <c r="D3" s="18" t="s">
        <v>5</v>
      </c>
      <c r="E3" s="18">
        <v>6</v>
      </c>
      <c r="F3" s="19">
        <v>18066</v>
      </c>
    </row>
    <row r="4" spans="1:6" ht="26.25" x14ac:dyDescent="0.4">
      <c r="A4" s="18" t="s">
        <v>44</v>
      </c>
      <c r="B4" s="18" t="s">
        <v>28</v>
      </c>
      <c r="C4" s="18"/>
      <c r="D4" s="18" t="s">
        <v>45</v>
      </c>
      <c r="E4" s="18">
        <v>1</v>
      </c>
      <c r="F4" s="19">
        <v>17571.150000000001</v>
      </c>
    </row>
    <row r="5" spans="1:6" ht="26.25" x14ac:dyDescent="0.4">
      <c r="A5" s="21"/>
      <c r="B5" s="21"/>
      <c r="C5" s="21"/>
      <c r="D5" s="21"/>
      <c r="E5" s="21">
        <f>SUM(E3:E4)</f>
        <v>7</v>
      </c>
      <c r="F5" s="22">
        <f>(F3*E3)+(F4*E4)</f>
        <v>125967.15</v>
      </c>
    </row>
  </sheetData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cols>
    <col min="1" max="1" width="29.42578125" bestFit="1" customWidth="1"/>
    <col min="2" max="2" width="16.28515625" bestFit="1" customWidth="1"/>
    <col min="3" max="3" width="7.5703125" bestFit="1" customWidth="1"/>
    <col min="4" max="4" width="22.28515625" bestFit="1" customWidth="1"/>
    <col min="5" max="5" width="3.5703125" bestFit="1" customWidth="1"/>
    <col min="6" max="6" width="24.28515625" bestFit="1" customWidth="1"/>
  </cols>
  <sheetData>
    <row r="1" spans="1:6" ht="26.25" x14ac:dyDescent="0.4">
      <c r="A1" s="17" t="s">
        <v>29</v>
      </c>
      <c r="B1" s="17"/>
      <c r="C1" s="17"/>
      <c r="D1" s="17"/>
      <c r="E1" s="17"/>
      <c r="F1" s="17"/>
    </row>
    <row r="2" spans="1:6" ht="26.25" x14ac:dyDescent="0.4">
      <c r="A2" s="21"/>
      <c r="B2" s="21"/>
      <c r="C2" s="21"/>
      <c r="D2" s="21"/>
      <c r="E2" s="21"/>
      <c r="F2" s="21"/>
    </row>
    <row r="3" spans="1:6" ht="26.25" x14ac:dyDescent="0.4">
      <c r="A3" s="18" t="s">
        <v>34</v>
      </c>
      <c r="B3" s="18" t="s">
        <v>0</v>
      </c>
      <c r="C3" s="18" t="s">
        <v>1</v>
      </c>
      <c r="D3" s="18" t="s">
        <v>2</v>
      </c>
      <c r="E3" s="18">
        <v>1</v>
      </c>
      <c r="F3" s="19">
        <v>26268</v>
      </c>
    </row>
    <row r="4" spans="1:6" ht="26.25" x14ac:dyDescent="0.4">
      <c r="A4" s="18" t="s">
        <v>35</v>
      </c>
      <c r="B4" s="18" t="s">
        <v>25</v>
      </c>
      <c r="C4" s="18" t="s">
        <v>1</v>
      </c>
      <c r="D4" s="18" t="s">
        <v>3</v>
      </c>
      <c r="E4" s="18">
        <v>4</v>
      </c>
      <c r="F4" s="19">
        <v>25535</v>
      </c>
    </row>
    <row r="5" spans="1:6" ht="26.25" x14ac:dyDescent="0.4">
      <c r="A5" s="21"/>
      <c r="B5" s="21"/>
      <c r="C5" s="21"/>
      <c r="D5" s="21"/>
      <c r="E5" s="21">
        <f>E3+E4</f>
        <v>5</v>
      </c>
      <c r="F5" s="22">
        <f>(F3*E3)+(F4*E4)</f>
        <v>128408</v>
      </c>
    </row>
  </sheetData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defaultRowHeight="15" x14ac:dyDescent="0.25"/>
  <cols>
    <col min="1" max="1" width="32.28515625" bestFit="1" customWidth="1"/>
    <col min="2" max="2" width="9.42578125" bestFit="1" customWidth="1"/>
    <col min="3" max="3" width="7.5703125" bestFit="1" customWidth="1"/>
    <col min="4" max="4" width="12.85546875" bestFit="1" customWidth="1"/>
    <col min="5" max="5" width="3.5703125" bestFit="1" customWidth="1"/>
    <col min="6" max="6" width="22.28515625" bestFit="1" customWidth="1"/>
  </cols>
  <sheetData>
    <row r="1" spans="1:6" ht="26.25" x14ac:dyDescent="0.4">
      <c r="A1" s="17" t="s">
        <v>30</v>
      </c>
      <c r="B1" s="17"/>
      <c r="C1" s="17"/>
      <c r="D1" s="17"/>
      <c r="E1" s="17"/>
      <c r="F1" s="17"/>
    </row>
    <row r="2" spans="1:6" ht="26.25" x14ac:dyDescent="0.4">
      <c r="A2" s="21"/>
      <c r="B2" s="21"/>
      <c r="C2" s="21"/>
      <c r="D2" s="21"/>
      <c r="E2" s="21"/>
      <c r="F2" s="21"/>
    </row>
    <row r="3" spans="1:6" ht="26.25" x14ac:dyDescent="0.4">
      <c r="A3" s="18" t="s">
        <v>37</v>
      </c>
      <c r="B3" s="18" t="s">
        <v>38</v>
      </c>
      <c r="C3" s="18" t="s">
        <v>7</v>
      </c>
      <c r="D3" s="18" t="s">
        <v>45</v>
      </c>
      <c r="E3" s="18">
        <v>1</v>
      </c>
      <c r="F3" s="19">
        <v>21500</v>
      </c>
    </row>
    <row r="4" spans="1:6" ht="26.25" x14ac:dyDescent="0.4">
      <c r="F4" s="22">
        <f>(F3*E3)</f>
        <v>21500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Maxie Price</vt:lpstr>
      <vt:lpstr>Clay Automotive</vt:lpstr>
      <vt:lpstr>Hardy</vt:lpstr>
      <vt:lpstr>Wade Ford</vt:lpstr>
      <vt:lpstr>Chestatee Ford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Fischer</dc:creator>
  <cp:lastModifiedBy>Michael Fischer</cp:lastModifiedBy>
  <cp:lastPrinted>2012-12-11T14:31:30Z</cp:lastPrinted>
  <dcterms:created xsi:type="dcterms:W3CDTF">2012-11-15T12:56:18Z</dcterms:created>
  <dcterms:modified xsi:type="dcterms:W3CDTF">2012-12-11T19:13:12Z</dcterms:modified>
</cp:coreProperties>
</file>